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WINDOWS10NOTE\Users\Public\0.WINDOWS10NOTE・TEMP\rakutendo site\whole-sale\excel\"/>
    </mc:Choice>
  </mc:AlternateContent>
  <xr:revisionPtr revIDLastSave="0" documentId="8_{7B4D2EB0-F6F5-4C60-8908-0066E65126CC}" xr6:coauthVersionLast="47" xr6:coauthVersionMax="47" xr10:uidLastSave="{00000000-0000-0000-0000-000000000000}"/>
  <bookViews>
    <workbookView xWindow="6228" yWindow="1500" windowWidth="15420" windowHeight="10860" tabRatio="287" xr2:uid="{00000000-000D-0000-FFFF-FFFF00000000}"/>
  </bookViews>
  <sheets>
    <sheet name="オーダーシート" sheetId="5" r:id="rId1"/>
  </sheets>
  <definedNames>
    <definedName name="_xlnm.Print_Area" localSheetId="0">オーダーシート!$A$1:$Q$60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5" l="1"/>
  <c r="G58" i="5"/>
  <c r="G57" i="5"/>
  <c r="N47" i="5" l="1"/>
  <c r="H58" i="5" l="1"/>
  <c r="I58" i="5" s="1"/>
  <c r="K58" i="5" s="1"/>
  <c r="E58" i="5"/>
  <c r="H57" i="5"/>
  <c r="I57" i="5" s="1"/>
  <c r="K57" i="5" s="1"/>
  <c r="E57" i="5"/>
  <c r="H56" i="5"/>
  <c r="I56" i="5" s="1"/>
  <c r="K56" i="5" s="1"/>
  <c r="E56" i="5"/>
  <c r="G56" i="5" s="1"/>
  <c r="H55" i="5"/>
  <c r="I55" i="5" s="1"/>
  <c r="K55" i="5" s="1"/>
  <c r="G55" i="5"/>
  <c r="E55" i="5"/>
  <c r="H54" i="5"/>
  <c r="I54" i="5" s="1"/>
  <c r="K54" i="5" s="1"/>
  <c r="E54" i="5"/>
  <c r="G54" i="5" s="1"/>
  <c r="I53" i="5"/>
  <c r="K53" i="5" s="1"/>
  <c r="H53" i="5"/>
  <c r="E53" i="5"/>
  <c r="G53" i="5" s="1"/>
  <c r="H52" i="5"/>
  <c r="I52" i="5" s="1"/>
  <c r="K52" i="5" s="1"/>
  <c r="E52" i="5"/>
  <c r="G52" i="5" s="1"/>
  <c r="H51" i="5"/>
  <c r="I51" i="5" s="1"/>
  <c r="K51" i="5" s="1"/>
  <c r="G51" i="5"/>
  <c r="E51" i="5"/>
  <c r="H50" i="5"/>
  <c r="I50" i="5" s="1"/>
  <c r="K50" i="5" s="1"/>
  <c r="E50" i="5"/>
  <c r="G50" i="5" s="1"/>
  <c r="H49" i="5"/>
  <c r="I49" i="5" s="1"/>
  <c r="K49" i="5" s="1"/>
  <c r="G49" i="5"/>
  <c r="E49" i="5"/>
  <c r="H48" i="5"/>
  <c r="I48" i="5" s="1"/>
  <c r="K48" i="5" s="1"/>
  <c r="E48" i="5"/>
  <c r="G48" i="5" s="1"/>
  <c r="I47" i="5"/>
  <c r="K47" i="5" s="1"/>
  <c r="H47" i="5"/>
  <c r="E47" i="5"/>
  <c r="G47" i="5" s="1"/>
  <c r="H46" i="5"/>
  <c r="I46" i="5" s="1"/>
  <c r="K46" i="5" s="1"/>
  <c r="E46" i="5"/>
  <c r="G46" i="5" s="1"/>
  <c r="I45" i="5"/>
  <c r="K45" i="5" s="1"/>
  <c r="G45" i="5"/>
  <c r="H44" i="5"/>
  <c r="I44" i="5" s="1"/>
  <c r="K44" i="5" s="1"/>
  <c r="E44" i="5"/>
  <c r="G44" i="5" s="1"/>
  <c r="H43" i="5"/>
  <c r="I43" i="5" s="1"/>
  <c r="K43" i="5" s="1"/>
  <c r="E43" i="5"/>
  <c r="G43" i="5" s="1"/>
  <c r="H42" i="5"/>
  <c r="I42" i="5" s="1"/>
  <c r="K42" i="5" s="1"/>
  <c r="E42" i="5"/>
  <c r="G42" i="5" s="1"/>
  <c r="H41" i="5"/>
  <c r="I41" i="5" s="1"/>
  <c r="K41" i="5" s="1"/>
  <c r="G41" i="5"/>
  <c r="E41" i="5"/>
  <c r="H40" i="5"/>
  <c r="I40" i="5" s="1"/>
  <c r="K40" i="5" s="1"/>
  <c r="E40" i="5"/>
  <c r="G40" i="5" s="1"/>
  <c r="I39" i="5"/>
  <c r="K39" i="5" s="1"/>
  <c r="H39" i="5"/>
  <c r="G39" i="5"/>
  <c r="E39" i="5"/>
  <c r="H38" i="5"/>
  <c r="I38" i="5" s="1"/>
  <c r="K38" i="5" s="1"/>
  <c r="E38" i="5"/>
  <c r="G38" i="5" s="1"/>
  <c r="H37" i="5"/>
  <c r="I37" i="5" s="1"/>
  <c r="K37" i="5" s="1"/>
  <c r="G37" i="5"/>
  <c r="E37" i="5"/>
  <c r="H36" i="5"/>
  <c r="I36" i="5" s="1"/>
  <c r="K36" i="5" s="1"/>
  <c r="E36" i="5"/>
  <c r="G36" i="5" s="1"/>
  <c r="I35" i="5"/>
  <c r="K35" i="5" s="1"/>
  <c r="H35" i="5"/>
  <c r="E35" i="5"/>
  <c r="G35" i="5" s="1"/>
  <c r="H34" i="5"/>
  <c r="I34" i="5" s="1"/>
  <c r="K34" i="5" s="1"/>
  <c r="E34" i="5"/>
  <c r="G34" i="5" s="1"/>
  <c r="H33" i="5"/>
  <c r="I33" i="5" s="1"/>
  <c r="K33" i="5" s="1"/>
  <c r="G33" i="5"/>
  <c r="E33" i="5"/>
  <c r="H32" i="5"/>
  <c r="I32" i="5" s="1"/>
  <c r="K32" i="5" s="1"/>
  <c r="E32" i="5"/>
  <c r="G32" i="5" s="1"/>
  <c r="H31" i="5"/>
  <c r="I31" i="5" s="1"/>
  <c r="K31" i="5" s="1"/>
  <c r="G31" i="5"/>
  <c r="E31" i="5"/>
  <c r="H30" i="5"/>
  <c r="I30" i="5" s="1"/>
  <c r="K30" i="5" s="1"/>
  <c r="E30" i="5"/>
  <c r="G30" i="5" s="1"/>
  <c r="I29" i="5"/>
  <c r="K29" i="5" s="1"/>
  <c r="H29" i="5"/>
  <c r="E29" i="5"/>
  <c r="G29" i="5" s="1"/>
  <c r="H28" i="5"/>
  <c r="I28" i="5" s="1"/>
  <c r="K28" i="5" s="1"/>
  <c r="E28" i="5"/>
  <c r="G28" i="5" s="1"/>
  <c r="H27" i="5"/>
  <c r="I27" i="5" s="1"/>
  <c r="K27" i="5" s="1"/>
  <c r="E27" i="5"/>
  <c r="G27" i="5" s="1"/>
  <c r="H24" i="5"/>
  <c r="I24" i="5" s="1"/>
  <c r="K24" i="5" s="1"/>
  <c r="E24" i="5"/>
  <c r="G24" i="5" s="1"/>
  <c r="H23" i="5"/>
  <c r="I23" i="5" s="1"/>
  <c r="K23" i="5" s="1"/>
  <c r="E23" i="5"/>
  <c r="G23" i="5" s="1"/>
  <c r="H22" i="5"/>
  <c r="I22" i="5" s="1"/>
  <c r="K22" i="5" s="1"/>
  <c r="G22" i="5"/>
  <c r="E22" i="5"/>
  <c r="H21" i="5"/>
  <c r="I21" i="5" s="1"/>
  <c r="K21" i="5" s="1"/>
  <c r="E21" i="5"/>
  <c r="G21" i="5" s="1"/>
  <c r="H20" i="5"/>
  <c r="I20" i="5" s="1"/>
  <c r="K20" i="5" s="1"/>
  <c r="E20" i="5"/>
  <c r="G20" i="5" s="1"/>
  <c r="H19" i="5"/>
  <c r="I19" i="5" s="1"/>
  <c r="K19" i="5" s="1"/>
  <c r="E19" i="5"/>
  <c r="G19" i="5" s="1"/>
  <c r="H18" i="5"/>
  <c r="I18" i="5" s="1"/>
  <c r="K18" i="5" s="1"/>
  <c r="E18" i="5"/>
  <c r="G18" i="5" s="1"/>
  <c r="H17" i="5"/>
  <c r="I17" i="5" s="1"/>
  <c r="K17" i="5" s="1"/>
  <c r="E17" i="5"/>
  <c r="G17" i="5" s="1"/>
  <c r="H16" i="5"/>
  <c r="I16" i="5" s="1"/>
  <c r="K16" i="5" s="1"/>
  <c r="E16" i="5"/>
  <c r="G16" i="5" s="1"/>
  <c r="H15" i="5"/>
  <c r="I15" i="5" s="1"/>
  <c r="K15" i="5" s="1"/>
  <c r="E15" i="5"/>
  <c r="G15" i="5" s="1"/>
  <c r="H14" i="5"/>
  <c r="I14" i="5" s="1"/>
  <c r="K14" i="5" s="1"/>
  <c r="E14" i="5"/>
  <c r="G14" i="5" s="1"/>
  <c r="H13" i="5"/>
  <c r="I13" i="5" s="1"/>
  <c r="K13" i="5" s="1"/>
  <c r="G13" i="5"/>
  <c r="E13" i="5"/>
  <c r="H12" i="5"/>
  <c r="I12" i="5" s="1"/>
  <c r="K12" i="5" s="1"/>
  <c r="E12" i="5"/>
  <c r="G12" i="5" s="1"/>
  <c r="I11" i="5"/>
  <c r="K11" i="5" s="1"/>
  <c r="H11" i="5"/>
  <c r="E11" i="5"/>
  <c r="G11" i="5" s="1"/>
  <c r="I10" i="5"/>
  <c r="K10" i="5" s="1"/>
  <c r="H10" i="5"/>
  <c r="E10" i="5"/>
  <c r="G10" i="5" s="1"/>
  <c r="H9" i="5"/>
  <c r="I9" i="5" s="1"/>
  <c r="K9" i="5" s="1"/>
  <c r="E9" i="5"/>
  <c r="G9" i="5" s="1"/>
  <c r="H8" i="5"/>
  <c r="I8" i="5" s="1"/>
  <c r="K8" i="5" s="1"/>
  <c r="E8" i="5"/>
  <c r="G8" i="5" s="1"/>
  <c r="H7" i="5"/>
  <c r="I7" i="5" s="1"/>
  <c r="K7" i="5" s="1"/>
  <c r="E7" i="5"/>
  <c r="G7" i="5" s="1"/>
  <c r="H6" i="5"/>
  <c r="I6" i="5" s="1"/>
  <c r="K6" i="5" s="1"/>
  <c r="E6" i="5"/>
  <c r="G6" i="5" s="1"/>
  <c r="H5" i="5"/>
  <c r="I5" i="5" s="1"/>
  <c r="K5" i="5" s="1"/>
  <c r="G5" i="5"/>
  <c r="E5" i="5"/>
  <c r="I4" i="5"/>
  <c r="K4" i="5" s="1"/>
  <c r="H4" i="5"/>
  <c r="E4" i="5"/>
  <c r="G4" i="5" s="1"/>
  <c r="O4" i="5"/>
  <c r="Q4" i="5" s="1"/>
  <c r="O5" i="5"/>
  <c r="Q5" i="5" s="1"/>
  <c r="O6" i="5"/>
  <c r="Q6" i="5" s="1"/>
  <c r="O7" i="5"/>
  <c r="Q7" i="5" s="1"/>
  <c r="O8" i="5"/>
  <c r="Q8" i="5" s="1"/>
  <c r="O9" i="5"/>
  <c r="Q9" i="5" s="1"/>
  <c r="O10" i="5"/>
  <c r="Q10" i="5" s="1"/>
  <c r="O11" i="5"/>
  <c r="Q11" i="5"/>
  <c r="O12" i="5"/>
  <c r="Q12" i="5"/>
  <c r="O13" i="5"/>
  <c r="Q13" i="5" s="1"/>
  <c r="O14" i="5"/>
  <c r="Q14" i="5" s="1"/>
  <c r="O15" i="5"/>
  <c r="Q15" i="5"/>
  <c r="O16" i="5"/>
  <c r="Q16" i="5"/>
  <c r="O17" i="5"/>
  <c r="Q17" i="5" s="1"/>
  <c r="O18" i="5"/>
  <c r="Q18" i="5" s="1"/>
  <c r="O19" i="5"/>
  <c r="Q19" i="5" s="1"/>
  <c r="O20" i="5"/>
  <c r="Q20" i="5"/>
  <c r="O21" i="5"/>
  <c r="Q21" i="5"/>
  <c r="O22" i="5"/>
  <c r="Q22" i="5" s="1"/>
  <c r="O23" i="5"/>
  <c r="Q23" i="5" s="1"/>
  <c r="O24" i="5"/>
  <c r="Q24" i="5" s="1"/>
  <c r="O27" i="5"/>
  <c r="Q27" i="5" s="1"/>
  <c r="O28" i="5"/>
  <c r="Q28" i="5"/>
  <c r="O29" i="5"/>
  <c r="Q29" i="5" s="1"/>
  <c r="O30" i="5"/>
  <c r="Q30" i="5" s="1"/>
  <c r="O31" i="5"/>
  <c r="Q31" i="5" s="1"/>
  <c r="O32" i="5"/>
  <c r="Q32" i="5"/>
  <c r="O33" i="5"/>
  <c r="Q33" i="5"/>
  <c r="O34" i="5"/>
  <c r="Q34" i="5" s="1"/>
  <c r="O35" i="5"/>
  <c r="Q35" i="5" s="1"/>
  <c r="O36" i="5"/>
  <c r="Q36" i="5" s="1"/>
  <c r="O37" i="5"/>
  <c r="Q37" i="5" s="1"/>
  <c r="O38" i="5"/>
  <c r="Q38" i="5" s="1"/>
  <c r="O39" i="5"/>
  <c r="Q39" i="5" s="1"/>
  <c r="O40" i="5"/>
  <c r="Q40" i="5"/>
  <c r="O41" i="5"/>
  <c r="Q41" i="5" s="1"/>
  <c r="N43" i="5" l="1"/>
  <c r="N45" i="5" l="1"/>
  <c r="N49" i="5" s="1"/>
</calcChain>
</file>

<file path=xl/sharedStrings.xml><?xml version="1.0" encoding="utf-8"?>
<sst xmlns="http://schemas.openxmlformats.org/spreadsheetml/2006/main" count="151" uniqueCount="125">
  <si>
    <t>ﾄﾞﾗｲﾄﾏﾄのｵｲﾙ漬け(35g)</t>
    <rPh sb="10" eb="12">
      <t>ヅケ</t>
    </rPh>
    <phoneticPr fontId="4" alignment="distributed"/>
  </si>
  <si>
    <t>ｺｺﾅﾂ入りｷｬﾍﾞﾂ炒め(40g)</t>
    <rPh sb="4" eb="5">
      <t>ハイ</t>
    </rPh>
    <rPh sb="10" eb="12">
      <t>イタメ</t>
    </rPh>
    <phoneticPr fontId="4" alignment="distributed"/>
  </si>
  <si>
    <t>上代</t>
    <rPh sb="0" eb="2">
      <t>ジョウダイ</t>
    </rPh>
    <phoneticPr fontId="4"/>
  </si>
  <si>
    <t>円</t>
    <rPh sb="0" eb="1">
      <t>エン</t>
    </rPh>
    <phoneticPr fontId="4"/>
  </si>
  <si>
    <t>赤ﾚﾝｽﾞ豆</t>
    <rPh sb="0" eb="1">
      <t>アカ</t>
    </rPh>
    <phoneticPr fontId="4" alignment="distributed"/>
  </si>
  <si>
    <t>茶ﾚﾝｽﾞ豆</t>
    <rPh sb="0" eb="1">
      <t>チャ</t>
    </rPh>
    <rPh sb="5" eb="6">
      <t>マメ</t>
    </rPh>
    <phoneticPr fontId="4" alignment="distributed"/>
  </si>
  <si>
    <t>小計</t>
    <rPh sb="0" eb="2">
      <t>ショウケイ</t>
    </rPh>
    <phoneticPr fontId="4"/>
  </si>
  <si>
    <t>商　　　品　　　名</t>
  </si>
  <si>
    <t>お豆さん</t>
  </si>
  <si>
    <t>ｵﾚｶﾞﾉ</t>
  </si>
  <si>
    <t>ｷｬﾗｳｴｲ・種</t>
    <rPh sb="7" eb="8">
      <t>タネ</t>
    </rPh>
    <phoneticPr fontId="4" alignment="distributed"/>
  </si>
  <si>
    <t>ｸﾐﾝ・種</t>
    <rPh sb="4" eb="5">
      <t>タネ</t>
    </rPh>
    <phoneticPr fontId="4" alignment="distributed"/>
  </si>
  <si>
    <t>ｸﾛｰﾌﾞ・粉</t>
    <rPh sb="6" eb="7">
      <t>コナ</t>
    </rPh>
    <phoneticPr fontId="4" alignment="distributed"/>
  </si>
  <si>
    <t>ｸﾛｰﾌﾞ・粒</t>
    <rPh sb="6" eb="7">
      <t>ツブ</t>
    </rPh>
    <phoneticPr fontId="4" alignment="distributed"/>
  </si>
  <si>
    <t>ｼﾅﾓﾝ・ｽﾃｨｯｸ</t>
  </si>
  <si>
    <t>ﾊﾞｼﾞﾙ</t>
  </si>
  <si>
    <t>ﾊﾟﾌﾟﾘｶ</t>
  </si>
  <si>
    <t>ﾀｲﾑ</t>
  </si>
  <si>
    <t>ｼﾅﾓﾝ・粉</t>
    <rPh sb="5" eb="6">
      <t>コナ</t>
    </rPh>
    <phoneticPr fontId="4" alignment="distributed"/>
  </si>
  <si>
    <t>ﾌﾞﾗｯｸﾍﾟｯﾊﾟｰ・粉</t>
    <rPh sb="12" eb="13">
      <t>コナ</t>
    </rPh>
    <phoneticPr fontId="4" alignment="distributed"/>
  </si>
  <si>
    <t>ﾌﾞﾗｯｸﾍﾟｯﾊﾟｰ・粒</t>
    <rPh sb="12" eb="13">
      <t>ツブ</t>
    </rPh>
    <phoneticPr fontId="4" alignment="distributed"/>
  </si>
  <si>
    <t>ﾎﾜｲﾄﾍﾟｯﾊﾟｰ・粉</t>
    <rPh sb="11" eb="12">
      <t>コナ</t>
    </rPh>
    <phoneticPr fontId="4" alignment="distributed"/>
  </si>
  <si>
    <t>上代
100g</t>
    <rPh sb="0" eb="2">
      <t>ジョウダイ</t>
    </rPh>
    <phoneticPr fontId="4"/>
  </si>
  <si>
    <t>総計</t>
    <rPh sb="0" eb="2">
      <t>ソウケイ</t>
    </rPh>
    <phoneticPr fontId="4"/>
  </si>
  <si>
    <t>様</t>
    <rPh sb="0" eb="1">
      <t>サマ</t>
    </rPh>
    <phoneticPr fontId="4"/>
  </si>
  <si>
    <t>量</t>
    <rPh sb="0" eb="1">
      <t>リョウ</t>
    </rPh>
    <phoneticPr fontId="4"/>
  </si>
  <si>
    <t>下代</t>
    <rPh sb="0" eb="2">
      <t>ゲダイ</t>
    </rPh>
    <phoneticPr fontId="4"/>
  </si>
  <si>
    <t>下代
 10g</t>
    <rPh sb="0" eb="2">
      <t>ゲダイ</t>
    </rPh>
    <phoneticPr fontId="4"/>
  </si>
  <si>
    <r>
      <t>ﾗｰ油</t>
    </r>
    <r>
      <rPr>
        <sz val="10"/>
        <color indexed="8"/>
        <rFont val="ＭＳ Ｐゴシック"/>
        <family val="3"/>
        <charset val="128"/>
      </rPr>
      <t>(15g)</t>
    </r>
    <rPh sb="2" eb="3">
      <t>ユ</t>
    </rPh>
    <phoneticPr fontId="4" alignment="distributed"/>
  </si>
  <si>
    <r>
      <t>かぶと青大豆のｶﾚｰ</t>
    </r>
    <r>
      <rPr>
        <sz val="10"/>
        <color indexed="8"/>
        <rFont val="ＭＳ Ｐゴシック"/>
        <family val="3"/>
        <charset val="128"/>
      </rPr>
      <t>(65g)</t>
    </r>
    <rPh sb="3" eb="6">
      <t>ア</t>
    </rPh>
    <phoneticPr fontId="4" alignment="distributed"/>
  </si>
  <si>
    <r>
      <t>黒目豆の和風ｽｰﾌﾟ</t>
    </r>
    <r>
      <rPr>
        <sz val="10"/>
        <rFont val="ＭＳ Ｐゴシック"/>
        <family val="3"/>
        <charset val="128"/>
      </rPr>
      <t>(85g)</t>
    </r>
    <rPh sb="0" eb="3">
      <t>ク</t>
    </rPh>
    <rPh sb="4" eb="6">
      <t>ワフウ</t>
    </rPh>
    <phoneticPr fontId="4" alignment="distributed"/>
  </si>
  <si>
    <r>
      <t>業務用1000g～</t>
    </r>
    <r>
      <rPr>
        <b/>
        <sz val="11"/>
        <color indexed="10"/>
        <rFont val="ＭＳ Ｐゴシック"/>
        <family val="3"/>
        <charset val="128"/>
      </rPr>
      <t>掛率60%</t>
    </r>
    <rPh sb="0" eb="3">
      <t>ギョウムヨウ</t>
    </rPh>
    <rPh sb="9" eb="10">
      <t>カ</t>
    </rPh>
    <phoneticPr fontId="4" alignment="distributed"/>
  </si>
  <si>
    <r>
      <t xml:space="preserve">販売用 </t>
    </r>
    <r>
      <rPr>
        <b/>
        <sz val="11"/>
        <color indexed="10"/>
        <rFont val="ＭＳ Ｐゴシック"/>
        <family val="3"/>
        <charset val="128"/>
      </rPr>
      <t>掛率70%</t>
    </r>
    <rPh sb="0" eb="3">
      <t>ハンバイヨウ</t>
    </rPh>
    <phoneticPr fontId="4" alignment="distributed"/>
  </si>
  <si>
    <r>
      <t>業務用50g～</t>
    </r>
    <r>
      <rPr>
        <b/>
        <sz val="11"/>
        <color indexed="10"/>
        <rFont val="ＭＳ Ｐゴシック"/>
        <family val="3"/>
        <charset val="128"/>
      </rPr>
      <t>掛率60%</t>
    </r>
    <rPh sb="0" eb="3">
      <t>ギョウムヨウ</t>
    </rPh>
    <phoneticPr fontId="4" alignment="distributed"/>
  </si>
  <si>
    <r>
      <t xml:space="preserve">豆料理キット </t>
    </r>
    <r>
      <rPr>
        <sz val="9"/>
        <rFont val="ＭＳ Ｐゴシック"/>
        <family val="3"/>
        <charset val="128"/>
      </rPr>
      <t>（原材料は個別に表示）</t>
    </r>
    <r>
      <rPr>
        <b/>
        <sz val="11"/>
        <color indexed="10"/>
        <rFont val="ＭＳ Ｐゴシック"/>
        <family val="3"/>
        <charset val="128"/>
      </rPr>
      <t>掛率70%</t>
    </r>
    <rPh sb="0" eb="1">
      <t>マメ</t>
    </rPh>
    <rPh sb="1" eb="2">
      <t>リョウ</t>
    </rPh>
    <rPh sb="2" eb="3">
      <t>リ</t>
    </rPh>
    <phoneticPr fontId="4" alignment="distributed"/>
  </si>
  <si>
    <t>下代
100g</t>
    <rPh sb="0" eb="2">
      <t>ゲダイ</t>
    </rPh>
    <phoneticPr fontId="4"/>
  </si>
  <si>
    <r>
      <t>ﾍﾟﾙｼｬのﾚﾝｽﾞ豆ｶﾚｰ</t>
    </r>
    <r>
      <rPr>
        <sz val="10"/>
        <color indexed="8"/>
        <rFont val="ＭＳ Ｐゴシック"/>
        <family val="3"/>
        <charset val="128"/>
      </rPr>
      <t>(100g)</t>
    </r>
    <rPh sb="10" eb="11">
      <t>マメ</t>
    </rPh>
    <phoneticPr fontId="4" alignment="distributed"/>
  </si>
  <si>
    <t>数</t>
    <rPh sb="0" eb="1">
      <t>カズ</t>
    </rPh>
    <phoneticPr fontId="4"/>
  </si>
  <si>
    <t>量(g)</t>
    <rPh sb="0" eb="1">
      <t>リョウ</t>
    </rPh>
    <phoneticPr fontId="4"/>
  </si>
  <si>
    <t>【貴店＆ご担当者名】</t>
    <rPh sb="1" eb="3">
      <t>キテン</t>
    </rPh>
    <rPh sb="5" eb="7">
      <t>タントウ</t>
    </rPh>
    <rPh sb="7" eb="8">
      <t>シャ</t>
    </rPh>
    <rPh sb="8" eb="9">
      <t>メイ</t>
    </rPh>
    <phoneticPr fontId="4"/>
  </si>
  <si>
    <t>TEL（　　　　　　　　）　　　　　　　―</t>
    <phoneticPr fontId="4"/>
  </si>
  <si>
    <t xml:space="preserve">スパイス＆ハーブ </t>
    <phoneticPr fontId="4" alignment="distributed"/>
  </si>
  <si>
    <t>上代
 10g</t>
    <phoneticPr fontId="4"/>
  </si>
  <si>
    <t>20ｇ</t>
    <phoneticPr fontId="4"/>
  </si>
  <si>
    <t>10g</t>
    <phoneticPr fontId="4"/>
  </si>
  <si>
    <t>5g</t>
    <phoneticPr fontId="4"/>
  </si>
  <si>
    <r>
      <t>スパイス料理キット</t>
    </r>
    <r>
      <rPr>
        <sz val="9"/>
        <rFont val="ＭＳ Ｐゴシック"/>
        <family val="3"/>
        <charset val="128"/>
      </rPr>
      <t>（原材料は個別に表示）</t>
    </r>
    <r>
      <rPr>
        <b/>
        <sz val="11"/>
        <color indexed="10"/>
        <rFont val="ＭＳ Ｐゴシック"/>
        <family val="3"/>
        <charset val="128"/>
      </rPr>
      <t>掛率70%</t>
    </r>
    <phoneticPr fontId="4"/>
  </si>
  <si>
    <r>
      <t>ﾍﾞｲｶﾞﾝﾊﾞﾗﾀﾞ</t>
    </r>
    <r>
      <rPr>
        <sz val="10"/>
        <color indexed="8"/>
        <rFont val="ＭＳ Ｐゴシック"/>
        <family val="3"/>
        <charset val="128"/>
      </rPr>
      <t>(20g)</t>
    </r>
    <phoneticPr fontId="4"/>
  </si>
  <si>
    <r>
      <t>かぼちゃのｻﾌﾞｼﾞ</t>
    </r>
    <r>
      <rPr>
        <sz val="10"/>
        <color indexed="8"/>
        <rFont val="ＭＳ Ｐゴシック"/>
        <family val="3"/>
        <charset val="128"/>
      </rPr>
      <t>(10g)</t>
    </r>
    <phoneticPr fontId="4"/>
  </si>
  <si>
    <r>
      <t>ﾎｯﾄﾜｲﾝ</t>
    </r>
    <r>
      <rPr>
        <sz val="10"/>
        <color indexed="8"/>
        <rFont val="ＭＳ Ｐゴシック"/>
        <family val="3"/>
        <charset val="128"/>
      </rPr>
      <t>(35g)</t>
    </r>
    <phoneticPr fontId="4"/>
  </si>
  <si>
    <r>
      <t>ﾁｬｲ</t>
    </r>
    <r>
      <rPr>
        <sz val="10"/>
        <color indexed="8"/>
        <rFont val="ＭＳ Ｐゴシック"/>
        <family val="3"/>
        <charset val="128"/>
      </rPr>
      <t>(18g)</t>
    </r>
    <phoneticPr fontId="4"/>
  </si>
  <si>
    <r>
      <t>ｼﾞﾝｼﾞｬｰｼﾛｯﾌ</t>
    </r>
    <r>
      <rPr>
        <sz val="10"/>
        <color indexed="8"/>
        <rFont val="ＭＳ Ｐゴシック"/>
        <family val="3"/>
        <charset val="128"/>
      </rPr>
      <t>ﾟ(12g)</t>
    </r>
    <phoneticPr fontId="4"/>
  </si>
  <si>
    <r>
      <t>大豆のｶﾚｰﾋﾟｸﾙｽ</t>
    </r>
    <r>
      <rPr>
        <sz val="10"/>
        <color indexed="8"/>
        <rFont val="ＭＳ Ｐゴシック"/>
        <family val="3"/>
        <charset val="128"/>
      </rPr>
      <t>(110g)</t>
    </r>
    <phoneticPr fontId="4"/>
  </si>
  <si>
    <r>
      <t>にんじんのｻﾌﾞｼﾞ</t>
    </r>
    <r>
      <rPr>
        <sz val="10"/>
        <color indexed="8"/>
        <rFont val="ＭＳ Ｐゴシック"/>
        <family val="3"/>
        <charset val="128"/>
      </rPr>
      <t>(20g)</t>
    </r>
    <phoneticPr fontId="4"/>
  </si>
  <si>
    <r>
      <t>青大豆ｹｯﾊﾟｰｻﾗﾀﾞ</t>
    </r>
    <r>
      <rPr>
        <sz val="10"/>
        <color indexed="8"/>
        <rFont val="ＭＳ Ｐゴシック"/>
        <family val="3"/>
        <charset val="128"/>
      </rPr>
      <t>(60g)</t>
    </r>
    <phoneticPr fontId="4"/>
  </si>
  <si>
    <r>
      <t>ｼﾘｱ風ﾊﾟｽﾀｿｰｽ</t>
    </r>
    <r>
      <rPr>
        <sz val="10"/>
        <rFont val="ＭＳ Ｐゴシック"/>
        <family val="3"/>
        <charset val="128"/>
      </rPr>
      <t>(100g)</t>
    </r>
    <phoneticPr fontId="4"/>
  </si>
  <si>
    <r>
      <t>ｴｿﾞｹﾞﾘﾝｽｰﾌﾟ</t>
    </r>
    <r>
      <rPr>
        <sz val="10"/>
        <color indexed="8"/>
        <rFont val="ＭＳ Ｐゴシック"/>
        <family val="3"/>
        <charset val="128"/>
      </rPr>
      <t>(80g)</t>
    </r>
    <phoneticPr fontId="4"/>
  </si>
  <si>
    <r>
      <t>ｸﾐﾝ・粉</t>
    </r>
    <r>
      <rPr>
        <sz val="10"/>
        <color indexed="17"/>
        <rFont val="ＭＳ Ｐゴシック"/>
        <family val="3"/>
        <charset val="128"/>
      </rPr>
      <t>（FT無薬）</t>
    </r>
    <rPh sb="4" eb="5">
      <t>コナ</t>
    </rPh>
    <phoneticPr fontId="4" alignment="distributed"/>
  </si>
  <si>
    <r>
      <t>ｺﾘｱﾝﾀﾞｰ・粉</t>
    </r>
    <r>
      <rPr>
        <sz val="10"/>
        <color indexed="17"/>
        <rFont val="ＭＳ Ｐゴシック"/>
        <family val="3"/>
        <charset val="128"/>
      </rPr>
      <t>（FT無薬）</t>
    </r>
    <rPh sb="8" eb="9">
      <t>コナ</t>
    </rPh>
    <phoneticPr fontId="4" alignment="distributed"/>
  </si>
  <si>
    <r>
      <t>ﾀｰﾒﾘｯｸ・粉</t>
    </r>
    <r>
      <rPr>
        <sz val="10"/>
        <color indexed="17"/>
        <rFont val="ＭＳ Ｐゴシック"/>
        <family val="3"/>
        <charset val="128"/>
      </rPr>
      <t>（FT無薬）</t>
    </r>
    <rPh sb="7" eb="8">
      <t>コナ</t>
    </rPh>
    <phoneticPr fontId="4" alignment="distributed"/>
  </si>
  <si>
    <r>
      <t>祝島びわ茶</t>
    </r>
    <r>
      <rPr>
        <sz val="10"/>
        <color indexed="17"/>
        <rFont val="ＭＳ Ｐゴシック"/>
        <family val="3"/>
        <charset val="128"/>
      </rPr>
      <t>（無薬）</t>
    </r>
    <rPh sb="6" eb="7">
      <t>ム</t>
    </rPh>
    <rPh sb="7" eb="8">
      <t>クスリ</t>
    </rPh>
    <phoneticPr fontId="4" alignment="distributed"/>
  </si>
  <si>
    <t>茶ﾏｽﾀｰﾄﾞ・種</t>
    <rPh sb="0" eb="1">
      <t>チャ</t>
    </rPh>
    <rPh sb="8" eb="9">
      <t>タネ</t>
    </rPh>
    <phoneticPr fontId="4" alignment="distributed"/>
  </si>
  <si>
    <t>ﾌｪﾝﾈﾙ・種</t>
    <rPh sb="6" eb="7">
      <t>タネ</t>
    </rPh>
    <phoneticPr fontId="4" alignment="distributed"/>
  </si>
  <si>
    <t>ｵﾚﾝｼﾞﾋﾟｰﾙ</t>
    <phoneticPr fontId="4"/>
  </si>
  <si>
    <t>ﾁﾘﾍﾟｯﾊﾟｰ</t>
    <phoneticPr fontId="4"/>
  </si>
  <si>
    <t>ﾅﾂﾒｸﾞ・粉</t>
    <phoneticPr fontId="4"/>
  </si>
  <si>
    <t>黄ﾏｽﾀｰﾄﾞ・粒</t>
    <rPh sb="0" eb="1">
      <t>キ</t>
    </rPh>
    <rPh sb="8" eb="9">
      <t>ツブ</t>
    </rPh>
    <phoneticPr fontId="4" alignment="distributed"/>
  </si>
  <si>
    <t>ｵｰﾙｽﾊﾟｲｽ・粒</t>
    <rPh sb="0" eb="8">
      <t>オールスパイス</t>
    </rPh>
    <rPh sb="9" eb="10">
      <t>ツブ</t>
    </rPh>
    <phoneticPr fontId="4" alignment="distributed"/>
  </si>
  <si>
    <t>楽天堂FAX（075）811-4890</t>
    <rPh sb="0" eb="3">
      <t>ラ</t>
    </rPh>
    <phoneticPr fontId="4"/>
  </si>
  <si>
    <t>ﾌｪﾇｸﾞﾘｰｸ</t>
    <phoneticPr fontId="4"/>
  </si>
  <si>
    <t>ﾍﾟﾊﾟｰﾐﾝﾄ</t>
    <phoneticPr fontId="4"/>
  </si>
  <si>
    <r>
      <t>ｶﾞﾗﾑﾏｻﾗ</t>
    </r>
    <r>
      <rPr>
        <sz val="10"/>
        <color indexed="17"/>
        <rFont val="ＭＳ Ｐゴシック"/>
        <family val="3"/>
        <charset val="128"/>
      </rPr>
      <t>（FT無薬）</t>
    </r>
    <phoneticPr fontId="4"/>
  </si>
  <si>
    <r>
      <rPr>
        <sz val="11"/>
        <color indexed="30"/>
        <rFont val="ＭＳ Ｐゴシック"/>
        <family val="3"/>
        <charset val="128"/>
      </rPr>
      <t xml:space="preserve"> 伝言欄</t>
    </r>
    <r>
      <rPr>
        <sz val="10"/>
        <color indexed="8"/>
        <rFont val="ＭＳ Ｐゴシック"/>
        <family val="3"/>
        <charset val="128"/>
      </rPr>
      <t xml:space="preserve"> （納品ご希望日や配送時間の指定など）／</t>
    </r>
    <r>
      <rPr>
        <sz val="11"/>
        <color indexed="30"/>
        <rFont val="ＭＳ Ｐゴシック"/>
        <family val="3"/>
        <charset val="128"/>
      </rPr>
      <t>チラシ同封</t>
    </r>
    <r>
      <rPr>
        <sz val="10"/>
        <color indexed="48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>お豆（　　　枚） 豆料理キット（　　　枚） スパイス（　　　枚） スパイス料理キット（　　　枚）</t>
    </r>
    <rPh sb="27" eb="29">
      <t>ドウフウ</t>
    </rPh>
    <rPh sb="31" eb="32">
      <t>マメ</t>
    </rPh>
    <rPh sb="36" eb="37">
      <t>マイ</t>
    </rPh>
    <rPh sb="39" eb="42">
      <t>マ</t>
    </rPh>
    <rPh sb="49" eb="50">
      <t>マイ</t>
    </rPh>
    <rPh sb="60" eb="61">
      <t>マイ</t>
    </rPh>
    <rPh sb="76" eb="77">
      <t>マイ</t>
    </rPh>
    <phoneticPr fontId="4" alignment="distributed"/>
  </si>
  <si>
    <t>黒ひよこ豆</t>
    <rPh sb="0" eb="1">
      <t>クロ</t>
    </rPh>
    <phoneticPr fontId="4" alignment="distributed"/>
  </si>
  <si>
    <t>ｼﾞﾌﾟｼｰｽｰﾌﾟ(130g)</t>
    <phoneticPr fontId="4" alignment="distributed"/>
  </si>
  <si>
    <r>
      <t>ひよこ豆のｶﾚｰ</t>
    </r>
    <r>
      <rPr>
        <sz val="10"/>
        <rFont val="ＭＳ Ｐゴシック"/>
        <family val="3"/>
        <charset val="128"/>
      </rPr>
      <t>(252g)</t>
    </r>
    <rPh sb="3" eb="4">
      <t>マメ</t>
    </rPh>
    <phoneticPr fontId="4" alignment="distributed"/>
  </si>
  <si>
    <r>
      <t>ひよこ豆のｷﾞﾘｼｬ風</t>
    </r>
    <r>
      <rPr>
        <sz val="10"/>
        <rFont val="ＭＳ Ｐゴシック"/>
        <family val="3"/>
        <charset val="128"/>
      </rPr>
      <t>(245g)</t>
    </r>
    <rPh sb="3" eb="4">
      <t>マメ</t>
    </rPh>
    <rPh sb="10" eb="11">
      <t>フウ</t>
    </rPh>
    <phoneticPr fontId="4" alignment="distributed"/>
  </si>
  <si>
    <r>
      <t>ﾚﾝｽﾞ豆のｽｰﾌﾟ・ﾄﾏﾄ味</t>
    </r>
    <r>
      <rPr>
        <sz val="11"/>
        <rFont val="ＭＳ Ｐゴシック"/>
        <family val="3"/>
        <charset val="128"/>
      </rPr>
      <t>(121g)</t>
    </r>
    <rPh sb="4" eb="5">
      <t>マメ</t>
    </rPh>
    <rPh sb="14" eb="15">
      <t>アジ</t>
    </rPh>
    <phoneticPr fontId="4" alignment="distributed"/>
  </si>
  <si>
    <r>
      <t>ﾑﾝｸﾞ豆のｶﾚｰ</t>
    </r>
    <r>
      <rPr>
        <sz val="10"/>
        <rFont val="ＭＳ Ｐゴシック"/>
        <family val="3"/>
        <charset val="128"/>
      </rPr>
      <t>(210g)</t>
    </r>
    <rPh sb="4" eb="5">
      <t>マメ</t>
    </rPh>
    <phoneticPr fontId="4" alignment="distributed"/>
  </si>
  <si>
    <r>
      <t>ｱﾒﾘｶﾝﾈｲﾃｨｳﾞﾁｬｳﾀﾞｰ</t>
    </r>
    <r>
      <rPr>
        <sz val="10"/>
        <rFont val="ＭＳ Ｐゴシック"/>
        <family val="3"/>
        <charset val="128"/>
      </rPr>
      <t>(182g)</t>
    </r>
    <phoneticPr fontId="4" alignment="distributed"/>
  </si>
  <si>
    <r>
      <t>ﾎﾋﾟ族のﾁﾘﾋﾞｰﾝｽﾞ</t>
    </r>
    <r>
      <rPr>
        <sz val="10"/>
        <rFont val="ＭＳ Ｐゴシック"/>
        <family val="3"/>
        <charset val="128"/>
      </rPr>
      <t>(248g)</t>
    </r>
    <rPh sb="3" eb="4">
      <t>ゾク</t>
    </rPh>
    <phoneticPr fontId="4" alignment="distributed"/>
  </si>
  <si>
    <r>
      <t>ﾌｧﾗﾌｪﾙ</t>
    </r>
    <r>
      <rPr>
        <sz val="10"/>
        <rFont val="ＭＳ Ｐゴシック"/>
        <family val="3"/>
        <charset val="128"/>
      </rPr>
      <t>(163g)</t>
    </r>
    <phoneticPr fontId="4" alignment="distributed"/>
  </si>
  <si>
    <r>
      <t>黒目豆のｶﾚｰ</t>
    </r>
    <r>
      <rPr>
        <sz val="10"/>
        <rFont val="ＭＳ Ｐゴシック"/>
        <family val="3"/>
        <charset val="128"/>
      </rPr>
      <t>(210g)</t>
    </r>
    <rPh sb="0" eb="2">
      <t>クロメ</t>
    </rPh>
    <rPh sb="2" eb="3">
      <t>マメ</t>
    </rPh>
    <phoneticPr fontId="4" alignment="distributed"/>
  </si>
  <si>
    <r>
      <t>豆とｷｬﾍﾞﾂの煮込み</t>
    </r>
    <r>
      <rPr>
        <sz val="10"/>
        <rFont val="ＭＳ Ｐゴシック"/>
        <family val="3"/>
        <charset val="128"/>
      </rPr>
      <t>(181g)</t>
    </r>
    <rPh sb="0" eb="1">
      <t>マメ</t>
    </rPh>
    <rPh sb="8" eb="10">
      <t>ニコ</t>
    </rPh>
    <phoneticPr fontId="4" alignment="distributed"/>
  </si>
  <si>
    <r>
      <t>地中海風ﾊﾟｽﾀｿｰｽ</t>
    </r>
    <r>
      <rPr>
        <sz val="10"/>
        <rFont val="ＭＳ Ｐゴシック"/>
        <family val="3"/>
        <charset val="128"/>
      </rPr>
      <t>(202g)</t>
    </r>
    <rPh sb="0" eb="3">
      <t>チチュウカイ</t>
    </rPh>
    <rPh sb="3" eb="4">
      <t>フウ</t>
    </rPh>
    <phoneticPr fontId="4" alignment="distributed"/>
  </si>
  <si>
    <t>ｽﾌﾟﾘｯﾄﾋﾟｰとひじきｻﾗﾀﾞ(93g)</t>
    <phoneticPr fontId="4" alignment="distributed"/>
  </si>
  <si>
    <r>
      <t>緑豆とまいたけｽｰﾌﾟ</t>
    </r>
    <r>
      <rPr>
        <sz val="10"/>
        <rFont val="ＭＳ Ｐゴシック"/>
        <family val="3"/>
        <charset val="128"/>
      </rPr>
      <t>(164g)</t>
    </r>
    <rPh sb="0" eb="2">
      <t>リョクトウ</t>
    </rPh>
    <phoneticPr fontId="4" alignment="distributed"/>
  </si>
  <si>
    <r>
      <t>ｱﾌｶﾞﾆｽﾀﾝの豆ｽｰﾌﾟ</t>
    </r>
    <r>
      <rPr>
        <sz val="10"/>
        <rFont val="ＭＳ Ｐゴシック"/>
        <family val="3"/>
        <charset val="128"/>
      </rPr>
      <t>(161g)</t>
    </r>
    <rPh sb="9" eb="10">
      <t>マメ</t>
    </rPh>
    <phoneticPr fontId="4" alignment="distributed"/>
  </si>
  <si>
    <r>
      <t>ｱｲﾘｯｼｭ･ｼﾁｭｰ</t>
    </r>
    <r>
      <rPr>
        <sz val="10"/>
        <rFont val="ＭＳ Ｐゴシック"/>
        <family val="3"/>
        <charset val="128"/>
      </rPr>
      <t>(122g)</t>
    </r>
    <phoneticPr fontId="4" alignment="distributed"/>
  </si>
  <si>
    <r>
      <t>あんずとﾚﾝｽﾞ豆ｽｰﾌﾟ</t>
    </r>
    <r>
      <rPr>
        <sz val="10"/>
        <rFont val="ＭＳ Ｐゴシック"/>
        <family val="3"/>
        <charset val="128"/>
      </rPr>
      <t>(122g)</t>
    </r>
    <phoneticPr fontId="4" alignment="distributed"/>
  </si>
  <si>
    <r>
      <t>小豆のｻﾓｻ</t>
    </r>
    <r>
      <rPr>
        <sz val="10"/>
        <rFont val="ＭＳ Ｐゴシック"/>
        <family val="3"/>
        <charset val="128"/>
      </rPr>
      <t>(106g)</t>
    </r>
    <rPh sb="0" eb="2">
      <t>アズキ</t>
    </rPh>
    <phoneticPr fontId="4" alignment="distributed"/>
  </si>
  <si>
    <r>
      <t>小豆のﾊﾝﾊﾞｰｸﾞ</t>
    </r>
    <r>
      <rPr>
        <sz val="10"/>
        <rFont val="ＭＳ Ｐゴシック"/>
        <family val="3"/>
        <charset val="128"/>
      </rPr>
      <t>(124g)</t>
    </r>
    <rPh sb="0" eb="2">
      <t>アズキ</t>
    </rPh>
    <phoneticPr fontId="4" alignment="distributed"/>
  </si>
  <si>
    <r>
      <t>ﾚﾝｽﾞ豆と胡桃ﾊﾝﾊﾞｰｸﾞ</t>
    </r>
    <r>
      <rPr>
        <sz val="11"/>
        <color indexed="8"/>
        <rFont val="ＭＳ Ｐゴシック"/>
        <family val="3"/>
        <charset val="128"/>
      </rPr>
      <t>(142</t>
    </r>
    <r>
      <rPr>
        <sz val="11"/>
        <color indexed="8"/>
        <rFont val="ＭＳ Ｐゴシック"/>
        <family val="3"/>
        <charset val="128"/>
      </rPr>
      <t>g</t>
    </r>
    <r>
      <rPr>
        <sz val="11"/>
        <rFont val="ＭＳ Ｐゴシック"/>
        <family val="3"/>
        <charset val="128"/>
      </rPr>
      <t>)</t>
    </r>
    <rPh sb="4" eb="5">
      <t>マメ</t>
    </rPh>
    <rPh sb="6" eb="8">
      <t>クルミ</t>
    </rPh>
    <phoneticPr fontId="4" alignment="distributed"/>
  </si>
  <si>
    <t>20g</t>
    <phoneticPr fontId="4"/>
  </si>
  <si>
    <t>ﾛｰﾘｴ</t>
    <phoneticPr fontId="4" alignment="distributed"/>
  </si>
  <si>
    <r>
      <t>ﾑﾝｸﾞ豆（皮無）</t>
    </r>
    <r>
      <rPr>
        <sz val="11"/>
        <color indexed="17"/>
        <rFont val="ＭＳ Ｐゴシック"/>
        <family val="3"/>
        <charset val="128"/>
      </rPr>
      <t>（慣行）</t>
    </r>
    <rPh sb="6" eb="7">
      <t>カワ</t>
    </rPh>
    <rPh sb="7" eb="8">
      <t>ナ</t>
    </rPh>
    <rPh sb="10" eb="12">
      <t>カンコウ</t>
    </rPh>
    <phoneticPr fontId="4"/>
  </si>
  <si>
    <r>
      <t>黄ｽﾌﾟﾘｯﾄﾋﾟｰ</t>
    </r>
    <r>
      <rPr>
        <sz val="10"/>
        <color indexed="17"/>
        <rFont val="ＭＳ Ｐゴシック"/>
        <family val="3"/>
        <charset val="128"/>
      </rPr>
      <t>（慣行）</t>
    </r>
    <rPh sb="0" eb="1">
      <t>キ</t>
    </rPh>
    <phoneticPr fontId="4" alignment="distributed"/>
  </si>
  <si>
    <r>
      <t>黒目豆</t>
    </r>
    <r>
      <rPr>
        <sz val="10"/>
        <color indexed="17"/>
        <rFont val="ＭＳ Ｐゴシック"/>
        <family val="3"/>
        <charset val="128"/>
      </rPr>
      <t>（慣行）</t>
    </r>
    <rPh sb="0" eb="2">
      <t>クロメ</t>
    </rPh>
    <rPh sb="2" eb="3">
      <t>マメ</t>
    </rPh>
    <rPh sb="4" eb="6">
      <t>カンコウ</t>
    </rPh>
    <phoneticPr fontId="4" alignment="distributed"/>
  </si>
  <si>
    <t>ひよこ豆</t>
    <phoneticPr fontId="4"/>
  </si>
  <si>
    <t>200g</t>
    <phoneticPr fontId="4"/>
  </si>
  <si>
    <t>ﾑﾝｸﾞ豆</t>
    <phoneticPr fontId="4"/>
  </si>
  <si>
    <r>
      <t>【送料弊社負担】</t>
    </r>
    <r>
      <rPr>
        <sz val="9"/>
        <color indexed="8"/>
        <rFont val="ＭＳ Ｐゴシック"/>
        <family val="3"/>
        <charset val="128"/>
      </rPr>
      <t>下代の合計金額が下記の場合（税抜）
本州・四国・九州 １．５万円～、沖縄・北海道 ２万円～</t>
    </r>
    <rPh sb="3" eb="5">
      <t>ヘイシャ</t>
    </rPh>
    <rPh sb="5" eb="7">
      <t>フタン</t>
    </rPh>
    <rPh sb="8" eb="10">
      <t>ゲダイ</t>
    </rPh>
    <rPh sb="22" eb="24">
      <t>ゼ</t>
    </rPh>
    <phoneticPr fontId="4"/>
  </si>
  <si>
    <t>ｶﾙﾀﾞﾓﾝ(緑)粒</t>
    <rPh sb="7" eb="8">
      <t>ミドリ</t>
    </rPh>
    <rPh sb="9" eb="10">
      <t>ツブ</t>
    </rPh>
    <phoneticPr fontId="4" alignment="distributed"/>
  </si>
  <si>
    <t>ﾃﾞｨﾙ</t>
    <phoneticPr fontId="4" alignment="distributed"/>
  </si>
  <si>
    <t>ｶﾚｰﾐｯｸｽ</t>
    <phoneticPr fontId="4"/>
  </si>
  <si>
    <r>
      <rPr>
        <sz val="11"/>
        <color theme="8"/>
        <rFont val="ＭＳ Ｐゴシック"/>
        <family val="3"/>
        <charset val="128"/>
      </rPr>
      <t>手亡</t>
    </r>
    <r>
      <rPr>
        <sz val="10"/>
        <color indexed="17"/>
        <rFont val="ＭＳ Ｐゴシック"/>
        <family val="3"/>
        <charset val="128"/>
      </rPr>
      <t>（無薬）</t>
    </r>
    <rPh sb="0" eb="2">
      <t>テ</t>
    </rPh>
    <phoneticPr fontId="4" alignment="distributed"/>
  </si>
  <si>
    <r>
      <rPr>
        <sz val="11"/>
        <color theme="8"/>
        <rFont val="ＭＳ Ｐゴシック"/>
        <family val="3"/>
        <charset val="128"/>
      </rPr>
      <t>白花豆</t>
    </r>
    <r>
      <rPr>
        <sz val="11"/>
        <color indexed="12"/>
        <rFont val="ＭＳ Ｐゴシック"/>
        <family val="3"/>
        <charset val="128"/>
      </rPr>
      <t>（</t>
    </r>
    <r>
      <rPr>
        <sz val="10"/>
        <color indexed="17"/>
        <rFont val="ＭＳ Ｐゴシック"/>
        <family val="3"/>
        <charset val="128"/>
      </rPr>
      <t>無薬）</t>
    </r>
    <rPh sb="0" eb="2">
      <t>シロバナ</t>
    </rPh>
    <rPh sb="2" eb="3">
      <t>マメ</t>
    </rPh>
    <rPh sb="4" eb="5">
      <t>ムヤク</t>
    </rPh>
    <rPh sb="5" eb="6">
      <t>クスリ</t>
    </rPh>
    <phoneticPr fontId="4" alignment="distributed"/>
  </si>
  <si>
    <r>
      <rPr>
        <sz val="11"/>
        <color theme="8"/>
        <rFont val="ＭＳ Ｐゴシック"/>
        <family val="3"/>
        <charset val="128"/>
      </rPr>
      <t>前川金時</t>
    </r>
    <r>
      <rPr>
        <sz val="10"/>
        <color indexed="17"/>
        <rFont val="ＭＳ Ｐゴシック"/>
        <family val="3"/>
        <charset val="128"/>
      </rPr>
      <t>（無薬）</t>
    </r>
    <rPh sb="0" eb="2">
      <t>マエカワ</t>
    </rPh>
    <rPh sb="2" eb="4">
      <t>キントキ</t>
    </rPh>
    <phoneticPr fontId="4" alignment="distributed"/>
  </si>
  <si>
    <r>
      <rPr>
        <sz val="11"/>
        <color theme="8"/>
        <rFont val="ＭＳ Ｐゴシック"/>
        <family val="3"/>
        <charset val="128"/>
      </rPr>
      <t>青大豆</t>
    </r>
    <r>
      <rPr>
        <sz val="10"/>
        <color indexed="17"/>
        <rFont val="ＭＳ Ｐゴシック"/>
        <family val="3"/>
        <charset val="128"/>
      </rPr>
      <t>（無薬）</t>
    </r>
    <rPh sb="0" eb="1">
      <t>アオ</t>
    </rPh>
    <rPh sb="1" eb="2">
      <t>ダイ</t>
    </rPh>
    <rPh sb="2" eb="3">
      <t>アズキ</t>
    </rPh>
    <phoneticPr fontId="4" alignment="distributed"/>
  </si>
  <si>
    <r>
      <rPr>
        <sz val="11"/>
        <color theme="8"/>
        <rFont val="ＭＳ Ｐゴシック"/>
        <family val="3"/>
        <charset val="128"/>
      </rPr>
      <t>黒豆</t>
    </r>
    <r>
      <rPr>
        <sz val="10"/>
        <color indexed="17"/>
        <rFont val="ＭＳ Ｐゴシック"/>
        <family val="3"/>
        <charset val="128"/>
      </rPr>
      <t>（無薬）</t>
    </r>
    <rPh sb="0" eb="1">
      <t>クロ</t>
    </rPh>
    <rPh sb="1" eb="2">
      <t>アズキ</t>
    </rPh>
    <rPh sb="3" eb="5">
      <t>ム</t>
    </rPh>
    <phoneticPr fontId="4" alignment="distributed"/>
  </si>
  <si>
    <r>
      <rPr>
        <sz val="11"/>
        <color theme="8"/>
        <rFont val="ＭＳ Ｐゴシック"/>
        <family val="3"/>
        <charset val="128"/>
      </rPr>
      <t>黒千豆</t>
    </r>
    <r>
      <rPr>
        <sz val="11"/>
        <color indexed="17"/>
        <rFont val="ＭＳ Ｐゴシック"/>
        <family val="3"/>
        <charset val="128"/>
      </rPr>
      <t>（無薬）</t>
    </r>
    <rPh sb="1" eb="2">
      <t>セン</t>
    </rPh>
    <phoneticPr fontId="4"/>
  </si>
  <si>
    <r>
      <rPr>
        <sz val="11"/>
        <color rgb="FF0070C0"/>
        <rFont val="ＭＳ Ｐゴシック"/>
        <family val="3"/>
        <charset val="128"/>
      </rPr>
      <t>小豆</t>
    </r>
    <r>
      <rPr>
        <sz val="10"/>
        <color indexed="17"/>
        <rFont val="ＭＳ Ｐゴシック"/>
        <family val="3"/>
        <charset val="128"/>
      </rPr>
      <t>（無薬）</t>
    </r>
    <rPh sb="0" eb="1">
      <t>ショウ</t>
    </rPh>
    <rPh sb="1" eb="2">
      <t>アズキ</t>
    </rPh>
    <rPh sb="3" eb="5">
      <t>ム</t>
    </rPh>
    <phoneticPr fontId="4" alignment="distributed"/>
  </si>
  <si>
    <r>
      <rPr>
        <sz val="11"/>
        <color rgb="FF0070C0"/>
        <rFont val="ＭＳ Ｐゴシック"/>
        <family val="3"/>
        <charset val="128"/>
      </rPr>
      <t>うずら豆</t>
    </r>
    <r>
      <rPr>
        <sz val="10"/>
        <color indexed="17"/>
        <rFont val="ＭＳ Ｐゴシック"/>
        <family val="3"/>
        <charset val="128"/>
      </rPr>
      <t>（無薬）</t>
    </r>
    <phoneticPr fontId="4" alignment="distributed"/>
  </si>
  <si>
    <r>
      <t>税抜価格</t>
    </r>
    <r>
      <rPr>
        <b/>
        <sz val="10"/>
        <color indexed="8"/>
        <rFont val="ＭＳ Ｐゴシック"/>
        <family val="3"/>
        <charset val="128"/>
      </rPr>
      <t>　</t>
    </r>
    <r>
      <rPr>
        <b/>
        <sz val="10"/>
        <color indexed="17"/>
        <rFont val="ＭＳ Ｐゴシック"/>
        <family val="3"/>
        <charset val="128"/>
      </rPr>
      <t>無印＝</t>
    </r>
    <r>
      <rPr>
        <b/>
        <sz val="10"/>
        <color indexed="8"/>
        <rFont val="ＭＳ Ｐゴシック"/>
        <family val="3"/>
        <charset val="128"/>
      </rPr>
      <t>有機栽培　</t>
    </r>
    <r>
      <rPr>
        <b/>
        <sz val="10"/>
        <color indexed="17"/>
        <rFont val="ＭＳ Ｐゴシック"/>
        <family val="3"/>
        <charset val="128"/>
      </rPr>
      <t>FT</t>
    </r>
    <r>
      <rPr>
        <b/>
        <sz val="10"/>
        <color indexed="8"/>
        <rFont val="ＭＳ Ｐゴシック"/>
        <family val="3"/>
        <charset val="128"/>
      </rPr>
      <t>＝ﾌｪｱﾄﾚｰﾄﾞ　</t>
    </r>
    <r>
      <rPr>
        <b/>
        <sz val="10"/>
        <color indexed="17"/>
        <rFont val="ＭＳ Ｐゴシック"/>
        <family val="3"/>
        <charset val="128"/>
      </rPr>
      <t>慣行</t>
    </r>
    <r>
      <rPr>
        <b/>
        <sz val="10"/>
        <color indexed="8"/>
        <rFont val="ＭＳ Ｐゴシック"/>
        <family val="3"/>
        <charset val="128"/>
      </rPr>
      <t>＝慣行栽培　</t>
    </r>
    <r>
      <rPr>
        <b/>
        <sz val="10"/>
        <color indexed="17"/>
        <rFont val="ＭＳ Ｐゴシック"/>
        <family val="3"/>
        <charset val="128"/>
      </rPr>
      <t>無薬</t>
    </r>
    <r>
      <rPr>
        <b/>
        <sz val="10"/>
        <color indexed="8"/>
        <rFont val="ＭＳ Ｐゴシック"/>
        <family val="3"/>
        <charset val="128"/>
      </rPr>
      <t>＝農薬不使用　</t>
    </r>
    <r>
      <rPr>
        <b/>
        <sz val="10"/>
        <color indexed="17"/>
        <rFont val="ＭＳ Ｐゴシック"/>
        <family val="3"/>
        <charset val="128"/>
      </rPr>
      <t>無肥</t>
    </r>
    <r>
      <rPr>
        <b/>
        <sz val="10"/>
        <color indexed="8"/>
        <rFont val="ＭＳ Ｐゴシック"/>
        <family val="3"/>
        <charset val="128"/>
      </rPr>
      <t>＝肥料不使用　</t>
    </r>
    <r>
      <rPr>
        <b/>
        <sz val="10"/>
        <color rgb="FF0070C0"/>
        <rFont val="ＭＳ Ｐゴシック"/>
        <family val="3"/>
        <charset val="128"/>
      </rPr>
      <t>青字</t>
    </r>
    <r>
      <rPr>
        <b/>
        <sz val="10"/>
        <color indexed="8"/>
        <rFont val="ＭＳ Ｐゴシック"/>
        <family val="3"/>
        <charset val="128"/>
      </rPr>
      <t xml:space="preserve">＝新豆／新商品 </t>
    </r>
    <r>
      <rPr>
        <b/>
        <sz val="10"/>
        <color indexed="63"/>
        <rFont val="ＭＳ Ｐゴシック"/>
        <family val="3"/>
        <charset val="128"/>
      </rPr>
      <t>網掛け</t>
    </r>
    <r>
      <rPr>
        <b/>
        <sz val="10"/>
        <color indexed="8"/>
        <rFont val="ＭＳ Ｐゴシック"/>
        <family val="3"/>
        <charset val="128"/>
      </rPr>
      <t>＝</t>
    </r>
    <r>
      <rPr>
        <b/>
        <sz val="10"/>
        <color indexed="10"/>
        <rFont val="ＭＳ Ｐゴシック"/>
        <family val="3"/>
        <charset val="128"/>
      </rPr>
      <t>欠品／未入荷</t>
    </r>
    <r>
      <rPr>
        <b/>
        <sz val="10"/>
        <color indexed="8"/>
        <rFont val="ＭＳ Ｐゴシック"/>
        <family val="3"/>
        <charset val="128"/>
      </rPr>
      <t>　</t>
    </r>
    <rPh sb="25" eb="27">
      <t>カンコウ</t>
    </rPh>
    <rPh sb="47" eb="50">
      <t>フシヨウ</t>
    </rPh>
    <rPh sb="58" eb="60">
      <t>ショウヒン</t>
    </rPh>
    <phoneticPr fontId="4"/>
  </si>
  <si>
    <t>送料</t>
    <rPh sb="0" eb="2">
      <t>ソウリョウ</t>
    </rPh>
    <phoneticPr fontId="4"/>
  </si>
  <si>
    <t>同消費税（軽減税率 8%）</t>
    <rPh sb="0" eb="1">
      <t>ドウ</t>
    </rPh>
    <rPh sb="1" eb="4">
      <t>ショウヒゼイ</t>
    </rPh>
    <rPh sb="5" eb="7">
      <t>ケイゲン</t>
    </rPh>
    <rPh sb="7" eb="9">
      <t>ゼイリツ</t>
    </rPh>
    <phoneticPr fontId="4"/>
  </si>
  <si>
    <t>同消費税（標準税率10%）</t>
    <rPh sb="0" eb="1">
      <t>ドウ</t>
    </rPh>
    <rPh sb="1" eb="4">
      <t>ショウヒゼイ</t>
    </rPh>
    <rPh sb="5" eb="7">
      <t>ヒョウジュン</t>
    </rPh>
    <rPh sb="7" eb="9">
      <t>ゼイリツ</t>
    </rPh>
    <phoneticPr fontId="4"/>
  </si>
  <si>
    <t>別紙（消費税込）</t>
    <rPh sb="0" eb="2">
      <t>ベッシ</t>
    </rPh>
    <rPh sb="3" eb="5">
      <t>ショウヒ</t>
    </rPh>
    <rPh sb="6" eb="7">
      <t>ゼ</t>
    </rPh>
    <phoneticPr fontId="4"/>
  </si>
  <si>
    <t>商品代金合計</t>
    <rPh sb="0" eb="2">
      <t>ショウヒン</t>
    </rPh>
    <rPh sb="2" eb="4">
      <t>ダイキン</t>
    </rPh>
    <rPh sb="4" eb="6">
      <t>ゴウケイ</t>
    </rPh>
    <phoneticPr fontId="4"/>
  </si>
  <si>
    <r>
      <rPr>
        <sz val="11"/>
        <color rgb="FF0070C0"/>
        <rFont val="ＭＳ Ｐゴシック"/>
        <family val="3"/>
        <charset val="128"/>
      </rPr>
      <t>貝豆</t>
    </r>
    <r>
      <rPr>
        <sz val="10"/>
        <color indexed="17"/>
        <rFont val="ＭＳ Ｐゴシック"/>
        <family val="3"/>
        <charset val="128"/>
      </rPr>
      <t>（無薬）</t>
    </r>
    <rPh sb="0" eb="1">
      <t>カイ</t>
    </rPh>
    <rPh sb="1" eb="2">
      <t>マメ</t>
    </rPh>
    <phoneticPr fontId="4" alignment="distributed"/>
  </si>
  <si>
    <r>
      <rPr>
        <sz val="11"/>
        <color rgb="FF0070C0"/>
        <rFont val="ＭＳ Ｐゴシック"/>
        <family val="3"/>
        <charset val="128"/>
      </rPr>
      <t>大豆･丸玄</t>
    </r>
    <r>
      <rPr>
        <sz val="10"/>
        <color indexed="12"/>
        <rFont val="ＭＳ Ｐゴシック"/>
        <family val="3"/>
        <charset val="128"/>
      </rPr>
      <t>（</t>
    </r>
    <r>
      <rPr>
        <sz val="10"/>
        <color indexed="17"/>
        <rFont val="ＭＳ Ｐゴシック"/>
        <family val="3"/>
        <charset val="128"/>
      </rPr>
      <t>無薬無肥）</t>
    </r>
    <rPh sb="0" eb="1">
      <t>ダイ</t>
    </rPh>
    <rPh sb="1" eb="2">
      <t>アズキ</t>
    </rPh>
    <rPh sb="3" eb="5">
      <t>マルゲン</t>
    </rPh>
    <rPh sb="8" eb="10">
      <t>ムヒリョウ</t>
    </rPh>
    <phoneticPr fontId="4" alignment="distributed"/>
  </si>
  <si>
    <r>
      <rPr>
        <sz val="11"/>
        <color rgb="FF0070C0"/>
        <rFont val="ＭＳ Ｐゴシック"/>
        <family val="3"/>
        <charset val="128"/>
      </rPr>
      <t>大正金時</t>
    </r>
    <r>
      <rPr>
        <sz val="10"/>
        <color indexed="17"/>
        <rFont val="ＭＳ Ｐゴシック"/>
        <family val="3"/>
        <charset val="128"/>
      </rPr>
      <t>（無薬）</t>
    </r>
    <rPh sb="0" eb="2">
      <t>タイショウ</t>
    </rPh>
    <rPh sb="2" eb="4">
      <t>キントキ</t>
    </rPh>
    <phoneticPr fontId="4" alignment="distributed"/>
  </si>
  <si>
    <r>
      <rPr>
        <sz val="11"/>
        <color rgb="FF0070C0"/>
        <rFont val="ＭＳ Ｐゴシック"/>
        <family val="3"/>
        <charset val="128"/>
      </rPr>
      <t>大豆･秋場</t>
    </r>
    <r>
      <rPr>
        <sz val="10"/>
        <color indexed="12"/>
        <rFont val="ＭＳ Ｐゴシック"/>
        <family val="3"/>
        <charset val="128"/>
      </rPr>
      <t>（</t>
    </r>
    <r>
      <rPr>
        <sz val="10"/>
        <color indexed="17"/>
        <rFont val="ＭＳ Ｐゴシック"/>
        <family val="3"/>
        <charset val="128"/>
      </rPr>
      <t>無薬無肥）</t>
    </r>
    <rPh sb="0" eb="1">
      <t>ダイ</t>
    </rPh>
    <rPh sb="1" eb="2">
      <t>アズキ</t>
    </rPh>
    <rPh sb="3" eb="5">
      <t>アキバ</t>
    </rPh>
    <rPh sb="8" eb="10">
      <t>ムヒリョウ</t>
    </rPh>
    <phoneticPr fontId="4" alignment="distributed"/>
  </si>
  <si>
    <t>ﾎﾝﾓｽ（ひよこ豆ﾍﾟｰｽﾄ）(242g)</t>
    <rPh sb="8" eb="9">
      <t>マメ</t>
    </rPh>
    <phoneticPr fontId="4" alignment="distributed"/>
  </si>
  <si>
    <r>
      <t>（2024/04/15)現在</t>
    </r>
    <r>
      <rPr>
        <sz val="16"/>
        <color indexed="17"/>
        <rFont val="ＭＳ Ｐゴシック"/>
        <family val="3"/>
        <charset val="128"/>
      </rPr>
      <t>　　　　　　　　　　　　　豆ショップ・オーダーシート</t>
    </r>
    <r>
      <rPr>
        <sz val="14"/>
        <color indexed="17"/>
        <rFont val="ＭＳ Ｐゴシック"/>
        <family val="3"/>
        <charset val="128"/>
      </rPr>
      <t>　　  　　　　　</t>
    </r>
    <r>
      <rPr>
        <sz val="11"/>
        <color indexed="8"/>
        <rFont val="ＭＳ Ｐゴシック"/>
        <family val="3"/>
        <charset val="128"/>
      </rPr>
      <t>年</t>
    </r>
    <r>
      <rPr>
        <sz val="14"/>
        <color indexed="8"/>
        <rFont val="ＭＳ Ｐゴシック"/>
        <family val="3"/>
        <charset val="128"/>
      </rPr>
      <t>　　　</t>
    </r>
    <r>
      <rPr>
        <sz val="11"/>
        <color indexed="8"/>
        <rFont val="ＭＳ Ｐゴシック"/>
        <family val="3"/>
        <charset val="128"/>
      </rPr>
      <t>月</t>
    </r>
    <r>
      <rPr>
        <sz val="14"/>
        <color indexed="8"/>
        <rFont val="ＭＳ Ｐゴシック"/>
        <family val="3"/>
        <charset val="128"/>
      </rPr>
      <t>　　　</t>
    </r>
    <r>
      <rPr>
        <sz val="11"/>
        <color indexed="8"/>
        <rFont val="ＭＳ Ｐゴシック"/>
        <family val="3"/>
        <charset val="128"/>
      </rPr>
      <t>日</t>
    </r>
    <rPh sb="12" eb="14">
      <t>ゲンザイ</t>
    </rPh>
    <phoneticPr fontId="4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</si>
</sst>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ＤＦＰ新細丸ゴシック体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name val="ＤＦＰ新細丸ゴシック体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48"/>
      <name val="ＭＳ Ｐゴシック"/>
      <family val="3"/>
      <charset val="128"/>
    </font>
    <font>
      <sz val="16"/>
      <color indexed="17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color indexed="17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11"/>
      <color indexed="3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color indexed="1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8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6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3">
    <xf numFmtId="0" fontId="0" fillId="0" borderId="0" xfId="0"/>
    <xf numFmtId="0" fontId="5" fillId="0" borderId="0" xfId="0" applyFont="1"/>
    <xf numFmtId="0" fontId="6" fillId="0" borderId="1" xfId="0" applyFont="1" applyBorder="1" applyAlignment="1" applyProtection="1">
      <alignment horizontal="right"/>
      <protection locked="0"/>
    </xf>
    <xf numFmtId="38" fontId="0" fillId="0" borderId="0" xfId="1" applyFont="1"/>
    <xf numFmtId="38" fontId="5" fillId="0" borderId="0" xfId="1" applyFont="1" applyBorder="1"/>
    <xf numFmtId="38" fontId="0" fillId="0" borderId="0" xfId="1" applyFont="1" applyBorder="1"/>
    <xf numFmtId="38" fontId="6" fillId="0" borderId="2" xfId="1" applyFont="1" applyBorder="1" applyAlignment="1" applyProtection="1">
      <protection locked="0"/>
    </xf>
    <xf numFmtId="0" fontId="8" fillId="0" borderId="0" xfId="0" applyFont="1"/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3" xfId="0" applyFon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6" fillId="0" borderId="2" xfId="0" applyFont="1" applyBorder="1" applyAlignment="1" applyProtection="1">
      <alignment horizontal="right"/>
      <protection locked="0"/>
    </xf>
    <xf numFmtId="38" fontId="5" fillId="0" borderId="0" xfId="1" applyFont="1" applyBorder="1" applyProtection="1">
      <protection locked="0"/>
    </xf>
    <xf numFmtId="0" fontId="5" fillId="0" borderId="0" xfId="0" applyFont="1" applyProtection="1">
      <protection locked="0"/>
    </xf>
    <xf numFmtId="38" fontId="6" fillId="0" borderId="4" xfId="1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38" fontId="6" fillId="0" borderId="2" xfId="1" applyFont="1" applyBorder="1" applyAlignment="1" applyProtection="1">
      <alignment horizontal="right"/>
      <protection locked="0"/>
    </xf>
    <xf numFmtId="38" fontId="6" fillId="0" borderId="1" xfId="1" applyFont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38" fontId="9" fillId="0" borderId="12" xfId="1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38" fontId="9" fillId="0" borderId="11" xfId="1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38" fontId="9" fillId="0" borderId="15" xfId="1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38" fontId="9" fillId="0" borderId="16" xfId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right"/>
      <protection locked="0"/>
    </xf>
    <xf numFmtId="0" fontId="6" fillId="0" borderId="2" xfId="0" applyFont="1" applyBorder="1" applyProtection="1">
      <protection locked="0"/>
    </xf>
    <xf numFmtId="38" fontId="6" fillId="0" borderId="0" xfId="1" applyFont="1" applyBorder="1" applyAlignment="1" applyProtection="1">
      <protection locked="0"/>
    </xf>
    <xf numFmtId="0" fontId="3" fillId="0" borderId="19" xfId="0" applyFont="1" applyBorder="1" applyAlignment="1" applyProtection="1">
      <alignment horizontal="left" shrinkToFit="1"/>
      <protection locked="0"/>
    </xf>
    <xf numFmtId="0" fontId="3" fillId="0" borderId="20" xfId="0" applyFont="1" applyBorder="1" applyAlignment="1" applyProtection="1">
      <alignment horizontal="left"/>
      <protection locked="0"/>
    </xf>
    <xf numFmtId="38" fontId="6" fillId="0" borderId="21" xfId="1" applyFont="1" applyBorder="1" applyAlignment="1" applyProtection="1">
      <alignment horizontal="right"/>
      <protection locked="0"/>
    </xf>
    <xf numFmtId="38" fontId="6" fillId="0" borderId="22" xfId="1" applyFont="1" applyBorder="1" applyAlignment="1" applyProtection="1">
      <alignment horizontal="right"/>
      <protection locked="0"/>
    </xf>
    <xf numFmtId="38" fontId="6" fillId="0" borderId="0" xfId="1" applyFont="1" applyBorder="1" applyAlignment="1" applyProtection="1">
      <alignment horizontal="right"/>
      <protection locked="0"/>
    </xf>
    <xf numFmtId="0" fontId="2" fillId="0" borderId="23" xfId="0" applyFont="1" applyBorder="1" applyAlignment="1" applyProtection="1">
      <alignment horizontal="left" shrinkToFit="1"/>
      <protection locked="0"/>
    </xf>
    <xf numFmtId="0" fontId="3" fillId="0" borderId="23" xfId="0" applyFont="1" applyBorder="1" applyAlignment="1" applyProtection="1">
      <alignment horizontal="left" shrinkToFit="1"/>
      <protection locked="0"/>
    </xf>
    <xf numFmtId="38" fontId="6" fillId="0" borderId="1" xfId="1" applyFont="1" applyBorder="1" applyAlignment="1" applyProtection="1">
      <protection locked="0"/>
    </xf>
    <xf numFmtId="0" fontId="0" fillId="0" borderId="20" xfId="0" applyBorder="1" applyAlignment="1" applyProtection="1">
      <alignment horizontal="left"/>
      <protection locked="0"/>
    </xf>
    <xf numFmtId="38" fontId="6" fillId="0" borderId="22" xfId="1" applyFont="1" applyFill="1" applyBorder="1" applyAlignment="1" applyProtection="1">
      <alignment horizontal="right"/>
      <protection locked="0"/>
    </xf>
    <xf numFmtId="38" fontId="8" fillId="0" borderId="22" xfId="1" applyFont="1" applyBorder="1" applyAlignment="1" applyProtection="1">
      <alignment horizontal="right"/>
      <protection locked="0"/>
    </xf>
    <xf numFmtId="0" fontId="11" fillId="0" borderId="26" xfId="0" applyFont="1" applyBorder="1" applyAlignment="1" applyProtection="1">
      <alignment horizontal="centerContinuous" vertical="center" shrinkToFit="1"/>
      <protection locked="0"/>
    </xf>
    <xf numFmtId="38" fontId="6" fillId="0" borderId="0" xfId="1" applyFont="1" applyFill="1" applyBorder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38" fontId="9" fillId="0" borderId="27" xfId="1" applyFont="1" applyBorder="1" applyAlignment="1" applyProtection="1">
      <alignment horizontal="center" vertical="center" wrapText="1"/>
      <protection locked="0"/>
    </xf>
    <xf numFmtId="38" fontId="9" fillId="0" borderId="28" xfId="1" applyFont="1" applyBorder="1" applyAlignment="1" applyProtection="1">
      <alignment horizontal="center" vertical="center" wrapText="1"/>
      <protection locked="0"/>
    </xf>
    <xf numFmtId="38" fontId="9" fillId="0" borderId="10" xfId="1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8" fontId="2" fillId="0" borderId="9" xfId="1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38" fontId="2" fillId="0" borderId="13" xfId="1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left" shrinkToFit="1"/>
      <protection locked="0"/>
    </xf>
    <xf numFmtId="0" fontId="0" fillId="0" borderId="23" xfId="0" applyBorder="1" applyAlignment="1" applyProtection="1">
      <alignment horizontal="left" shrinkToFit="1"/>
      <protection locked="0"/>
    </xf>
    <xf numFmtId="0" fontId="10" fillId="0" borderId="19" xfId="0" applyFont="1" applyBorder="1" applyAlignment="1" applyProtection="1">
      <alignment horizontal="left"/>
      <protection locked="0"/>
    </xf>
    <xf numFmtId="38" fontId="8" fillId="0" borderId="2" xfId="1" applyFont="1" applyBorder="1" applyAlignment="1" applyProtection="1">
      <alignment horizontal="right"/>
      <protection locked="0"/>
    </xf>
    <xf numFmtId="0" fontId="10" fillId="0" borderId="31" xfId="0" applyFont="1" applyBorder="1" applyAlignment="1" applyProtection="1">
      <alignment horizontal="left"/>
      <protection locked="0"/>
    </xf>
    <xf numFmtId="0" fontId="0" fillId="0" borderId="32" xfId="0" applyBorder="1" applyAlignment="1" applyProtection="1">
      <alignment shrinkToFit="1"/>
      <protection locked="0"/>
    </xf>
    <xf numFmtId="38" fontId="6" fillId="0" borderId="33" xfId="1" applyFont="1" applyBorder="1" applyAlignment="1" applyProtection="1">
      <protection locked="0"/>
    </xf>
    <xf numFmtId="0" fontId="6" fillId="0" borderId="33" xfId="0" applyFont="1" applyBorder="1" applyProtection="1">
      <protection locked="0"/>
    </xf>
    <xf numFmtId="0" fontId="7" fillId="0" borderId="23" xfId="0" applyFont="1" applyBorder="1" applyProtection="1">
      <protection locked="0"/>
    </xf>
    <xf numFmtId="38" fontId="8" fillId="0" borderId="1" xfId="1" applyFont="1" applyBorder="1" applyAlignment="1" applyProtection="1">
      <alignment horizontal="right"/>
      <protection locked="0"/>
    </xf>
    <xf numFmtId="0" fontId="7" fillId="0" borderId="23" xfId="0" applyFont="1" applyBorder="1" applyAlignment="1" applyProtection="1">
      <alignment horizontal="left" shrinkToFit="1"/>
      <protection locked="0"/>
    </xf>
    <xf numFmtId="38" fontId="6" fillId="0" borderId="1" xfId="1" applyFont="1" applyBorder="1" applyAlignment="1" applyProtection="1">
      <alignment horizontal="right" shrinkToFit="1"/>
      <protection locked="0"/>
    </xf>
    <xf numFmtId="38" fontId="8" fillId="0" borderId="1" xfId="1" applyFont="1" applyBorder="1" applyAlignment="1" applyProtection="1">
      <alignment horizontal="right" shrinkToFit="1"/>
      <protection locked="0"/>
    </xf>
    <xf numFmtId="0" fontId="7" fillId="0" borderId="24" xfId="0" applyFont="1" applyBorder="1" applyProtection="1">
      <protection locked="0"/>
    </xf>
    <xf numFmtId="38" fontId="8" fillId="0" borderId="25" xfId="1" applyFont="1" applyBorder="1" applyAlignment="1" applyProtection="1">
      <alignment horizontal="right"/>
      <protection locked="0"/>
    </xf>
    <xf numFmtId="0" fontId="8" fillId="0" borderId="25" xfId="0" applyFont="1" applyBorder="1" applyAlignment="1" applyProtection="1">
      <alignment horizontal="right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8" fillId="0" borderId="1" xfId="0" applyFont="1" applyBorder="1" applyProtection="1">
      <protection locked="0"/>
    </xf>
    <xf numFmtId="0" fontId="8" fillId="0" borderId="36" xfId="0" applyFont="1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3" fillId="0" borderId="39" xfId="0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center"/>
      <protection locked="0"/>
    </xf>
    <xf numFmtId="38" fontId="8" fillId="0" borderId="2" xfId="1" applyFont="1" applyBorder="1" applyAlignment="1" applyProtection="1">
      <protection locked="0"/>
    </xf>
    <xf numFmtId="38" fontId="8" fillId="0" borderId="18" xfId="1" applyFont="1" applyBorder="1" applyAlignment="1" applyProtection="1">
      <alignment horizontal="right"/>
      <protection locked="0"/>
    </xf>
    <xf numFmtId="0" fontId="8" fillId="0" borderId="2" xfId="0" applyFont="1" applyBorder="1" applyProtection="1">
      <protection locked="0"/>
    </xf>
    <xf numFmtId="38" fontId="8" fillId="0" borderId="1" xfId="1" applyFont="1" applyBorder="1" applyAlignment="1" applyProtection="1">
      <protection locked="0"/>
    </xf>
    <xf numFmtId="38" fontId="8" fillId="0" borderId="36" xfId="1" applyFont="1" applyFill="1" applyBorder="1" applyAlignment="1" applyProtection="1">
      <alignment horizontal="right"/>
      <protection locked="0"/>
    </xf>
    <xf numFmtId="38" fontId="8" fillId="0" borderId="36" xfId="1" applyFont="1" applyBorder="1" applyAlignment="1" applyProtection="1">
      <alignment horizontal="right"/>
      <protection locked="0"/>
    </xf>
    <xf numFmtId="38" fontId="8" fillId="0" borderId="22" xfId="1" applyFont="1" applyFill="1" applyBorder="1" applyAlignment="1" applyProtection="1">
      <alignment horizontal="right"/>
      <protection locked="0"/>
    </xf>
    <xf numFmtId="0" fontId="7" fillId="0" borderId="20" xfId="0" applyFont="1" applyBorder="1" applyAlignment="1" applyProtection="1">
      <alignment horizontal="left"/>
      <protection locked="0"/>
    </xf>
    <xf numFmtId="38" fontId="8" fillId="0" borderId="21" xfId="1" applyFont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/>
      <protection locked="0"/>
    </xf>
    <xf numFmtId="38" fontId="8" fillId="0" borderId="3" xfId="1" applyFont="1" applyBorder="1" applyAlignment="1" applyProtection="1">
      <alignment horizontal="right"/>
      <protection locked="0"/>
    </xf>
    <xf numFmtId="38" fontId="8" fillId="0" borderId="40" xfId="1" applyFont="1" applyBorder="1" applyAlignment="1" applyProtection="1">
      <alignment horizontal="right"/>
      <protection locked="0"/>
    </xf>
    <xf numFmtId="38" fontId="8" fillId="0" borderId="41" xfId="1" applyFont="1" applyBorder="1" applyAlignment="1" applyProtection="1">
      <alignment horizontal="right"/>
      <protection locked="0"/>
    </xf>
    <xf numFmtId="0" fontId="8" fillId="0" borderId="21" xfId="0" applyFont="1" applyBorder="1" applyAlignment="1" applyProtection="1">
      <alignment horizontal="right"/>
      <protection locked="0"/>
    </xf>
    <xf numFmtId="0" fontId="7" fillId="0" borderId="17" xfId="0" applyFont="1" applyBorder="1" applyAlignment="1" applyProtection="1">
      <alignment horizontal="left"/>
      <protection locked="0"/>
    </xf>
    <xf numFmtId="0" fontId="6" fillId="0" borderId="42" xfId="0" applyFont="1" applyBorder="1" applyAlignment="1" applyProtection="1">
      <alignment horizontal="center"/>
      <protection locked="0"/>
    </xf>
    <xf numFmtId="38" fontId="8" fillId="0" borderId="43" xfId="1" applyFont="1" applyBorder="1" applyAlignment="1" applyProtection="1">
      <protection locked="0"/>
    </xf>
    <xf numFmtId="38" fontId="8" fillId="0" borderId="33" xfId="1" applyFont="1" applyBorder="1" applyAlignment="1" applyProtection="1">
      <protection locked="0"/>
    </xf>
    <xf numFmtId="38" fontId="8" fillId="0" borderId="44" xfId="1" applyFont="1" applyBorder="1" applyAlignment="1" applyProtection="1">
      <alignment horizontal="right"/>
      <protection locked="0"/>
    </xf>
    <xf numFmtId="0" fontId="8" fillId="0" borderId="33" xfId="0" applyFont="1" applyBorder="1" applyAlignment="1" applyProtection="1">
      <alignment horizontal="right"/>
      <protection locked="0"/>
    </xf>
    <xf numFmtId="0" fontId="3" fillId="0" borderId="45" xfId="0" applyFont="1" applyBorder="1" applyAlignment="1" applyProtection="1">
      <alignment horizontal="left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38" fontId="8" fillId="0" borderId="47" xfId="1" applyFont="1" applyBorder="1" applyAlignment="1" applyProtection="1">
      <protection locked="0"/>
    </xf>
    <xf numFmtId="38" fontId="8" fillId="0" borderId="46" xfId="1" applyFont="1" applyBorder="1" applyAlignment="1" applyProtection="1">
      <alignment horizontal="right"/>
      <protection locked="0"/>
    </xf>
    <xf numFmtId="0" fontId="8" fillId="0" borderId="47" xfId="0" applyFont="1" applyBorder="1" applyAlignment="1" applyProtection="1">
      <alignment horizontal="right"/>
      <protection locked="0"/>
    </xf>
    <xf numFmtId="38" fontId="8" fillId="0" borderId="21" xfId="1" applyFont="1" applyFill="1" applyBorder="1" applyAlignment="1" applyProtection="1">
      <alignment horizontal="right"/>
      <protection locked="0"/>
    </xf>
    <xf numFmtId="38" fontId="8" fillId="0" borderId="41" xfId="1" applyFont="1" applyFill="1" applyBorder="1" applyAlignment="1" applyProtection="1">
      <alignment horizontal="right"/>
      <protection locked="0"/>
    </xf>
    <xf numFmtId="0" fontId="0" fillId="0" borderId="48" xfId="0" applyBorder="1" applyAlignment="1" applyProtection="1">
      <alignment horizontal="left" vertical="center" wrapText="1"/>
      <protection locked="0"/>
    </xf>
    <xf numFmtId="38" fontId="8" fillId="0" borderId="49" xfId="1" applyFont="1" applyFill="1" applyBorder="1" applyAlignment="1" applyProtection="1">
      <alignment horizontal="right"/>
      <protection locked="0"/>
    </xf>
    <xf numFmtId="0" fontId="27" fillId="0" borderId="20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right"/>
      <protection locked="0"/>
    </xf>
    <xf numFmtId="38" fontId="8" fillId="0" borderId="49" xfId="1" applyFont="1" applyBorder="1" applyAlignment="1" applyProtection="1">
      <alignment horizontal="right"/>
      <protection locked="0"/>
    </xf>
    <xf numFmtId="38" fontId="8" fillId="0" borderId="2" xfId="1" applyFont="1" applyFill="1" applyBorder="1" applyAlignment="1" applyProtection="1">
      <alignment horizontal="right"/>
      <protection locked="0"/>
    </xf>
    <xf numFmtId="38" fontId="8" fillId="0" borderId="40" xfId="1" applyFont="1" applyFill="1" applyBorder="1" applyAlignment="1" applyProtection="1">
      <alignment horizontal="right"/>
      <protection locked="0"/>
    </xf>
    <xf numFmtId="38" fontId="8" fillId="0" borderId="66" xfId="1" applyFont="1" applyBorder="1" applyAlignment="1" applyProtection="1">
      <alignment horizontal="right"/>
      <protection locked="0"/>
    </xf>
    <xf numFmtId="38" fontId="8" fillId="0" borderId="1" xfId="1" applyFont="1" applyFill="1" applyBorder="1" applyAlignment="1" applyProtection="1">
      <alignment horizontal="right"/>
      <protection locked="0"/>
    </xf>
    <xf numFmtId="38" fontId="8" fillId="0" borderId="67" xfId="1" applyFont="1" applyFill="1" applyBorder="1" applyAlignment="1" applyProtection="1">
      <alignment horizontal="right"/>
      <protection locked="0"/>
    </xf>
    <xf numFmtId="38" fontId="8" fillId="0" borderId="67" xfId="1" applyFont="1" applyBorder="1" applyAlignment="1" applyProtection="1">
      <alignment horizontal="right"/>
      <protection locked="0"/>
    </xf>
    <xf numFmtId="38" fontId="8" fillId="0" borderId="3" xfId="1" applyFont="1" applyFill="1" applyBorder="1" applyAlignment="1" applyProtection="1">
      <alignment horizontal="right"/>
      <protection locked="0"/>
    </xf>
    <xf numFmtId="38" fontId="8" fillId="0" borderId="66" xfId="1" applyFont="1" applyFill="1" applyBorder="1" applyAlignment="1" applyProtection="1">
      <alignment horizontal="right"/>
      <protection locked="0"/>
    </xf>
    <xf numFmtId="0" fontId="8" fillId="0" borderId="2" xfId="0" applyFont="1" applyBorder="1" applyAlignment="1" applyProtection="1">
      <alignment horizontal="right"/>
      <protection locked="0"/>
    </xf>
    <xf numFmtId="38" fontId="8" fillId="0" borderId="33" xfId="1" applyFont="1" applyBorder="1" applyAlignment="1" applyProtection="1">
      <alignment horizontal="right"/>
      <protection locked="0"/>
    </xf>
    <xf numFmtId="38" fontId="8" fillId="0" borderId="68" xfId="1" applyFont="1" applyBorder="1" applyAlignment="1" applyProtection="1">
      <alignment horizontal="right"/>
      <protection locked="0"/>
    </xf>
    <xf numFmtId="38" fontId="8" fillId="0" borderId="47" xfId="1" applyFont="1" applyBorder="1" applyAlignment="1" applyProtection="1">
      <alignment horizontal="right"/>
      <protection locked="0"/>
    </xf>
    <xf numFmtId="38" fontId="8" fillId="0" borderId="69" xfId="1" applyFont="1" applyBorder="1" applyAlignment="1" applyProtection="1">
      <alignment horizontal="right"/>
      <protection locked="0"/>
    </xf>
    <xf numFmtId="38" fontId="8" fillId="0" borderId="70" xfId="1" applyFont="1" applyBorder="1" applyAlignment="1" applyProtection="1">
      <alignment horizontal="right"/>
      <protection locked="0"/>
    </xf>
    <xf numFmtId="38" fontId="8" fillId="0" borderId="71" xfId="1" applyFont="1" applyBorder="1" applyAlignment="1" applyProtection="1">
      <alignment horizontal="right"/>
      <protection locked="0"/>
    </xf>
    <xf numFmtId="38" fontId="8" fillId="0" borderId="47" xfId="1" applyFont="1" applyFill="1" applyBorder="1" applyAlignment="1" applyProtection="1">
      <alignment horizontal="right"/>
      <protection locked="0"/>
    </xf>
    <xf numFmtId="38" fontId="8" fillId="0" borderId="72" xfId="1" applyFont="1" applyFill="1" applyBorder="1" applyAlignment="1" applyProtection="1">
      <alignment horizontal="right"/>
      <protection locked="0"/>
    </xf>
    <xf numFmtId="0" fontId="31" fillId="0" borderId="37" xfId="0" applyFont="1" applyBorder="1" applyProtection="1">
      <protection locked="0"/>
    </xf>
    <xf numFmtId="0" fontId="8" fillId="2" borderId="21" xfId="0" applyFont="1" applyFill="1" applyBorder="1" applyAlignment="1" applyProtection="1">
      <alignment horizontal="right"/>
      <protection locked="0"/>
    </xf>
    <xf numFmtId="38" fontId="8" fillId="2" borderId="49" xfId="1" applyFont="1" applyFill="1" applyBorder="1" applyAlignment="1" applyProtection="1">
      <alignment horizontal="right"/>
      <protection locked="0"/>
    </xf>
    <xf numFmtId="38" fontId="8" fillId="2" borderId="21" xfId="1" applyFont="1" applyFill="1" applyBorder="1" applyAlignment="1" applyProtection="1">
      <alignment horizontal="right"/>
      <protection locked="0"/>
    </xf>
    <xf numFmtId="38" fontId="8" fillId="2" borderId="41" xfId="1" applyFont="1" applyFill="1" applyBorder="1" applyAlignment="1" applyProtection="1">
      <alignment horizontal="right"/>
      <protection locked="0"/>
    </xf>
    <xf numFmtId="0" fontId="8" fillId="2" borderId="1" xfId="0" applyFont="1" applyFill="1" applyBorder="1" applyAlignment="1" applyProtection="1">
      <alignment horizontal="right"/>
      <protection locked="0"/>
    </xf>
    <xf numFmtId="0" fontId="34" fillId="0" borderId="20" xfId="0" applyFont="1" applyBorder="1" applyAlignment="1" applyProtection="1">
      <alignment horizontal="left"/>
      <protection locked="0"/>
    </xf>
    <xf numFmtId="0" fontId="8" fillId="3" borderId="21" xfId="0" applyFont="1" applyFill="1" applyBorder="1" applyAlignment="1" applyProtection="1">
      <alignment horizontal="right"/>
      <protection locked="0"/>
    </xf>
    <xf numFmtId="38" fontId="8" fillId="3" borderId="49" xfId="1" applyFont="1" applyFill="1" applyBorder="1" applyAlignment="1" applyProtection="1">
      <alignment horizontal="right"/>
      <protection locked="0"/>
    </xf>
    <xf numFmtId="38" fontId="33" fillId="3" borderId="21" xfId="1" applyFont="1" applyFill="1" applyBorder="1" applyAlignment="1" applyProtection="1">
      <alignment horizontal="right"/>
      <protection locked="0"/>
    </xf>
    <xf numFmtId="38" fontId="33" fillId="3" borderId="41" xfId="1" applyFont="1" applyFill="1" applyBorder="1" applyAlignment="1" applyProtection="1">
      <alignment horizontal="right"/>
      <protection locked="0"/>
    </xf>
    <xf numFmtId="38" fontId="8" fillId="3" borderId="21" xfId="1" applyFont="1" applyFill="1" applyBorder="1" applyAlignment="1" applyProtection="1">
      <alignment horizontal="right"/>
      <protection locked="0"/>
    </xf>
    <xf numFmtId="38" fontId="8" fillId="3" borderId="41" xfId="1" applyFont="1" applyFill="1" applyBorder="1" applyAlignment="1" applyProtection="1">
      <alignment horizontal="right"/>
      <protection locked="0"/>
    </xf>
    <xf numFmtId="38" fontId="8" fillId="3" borderId="2" xfId="1" applyFont="1" applyFill="1" applyBorder="1" applyAlignment="1" applyProtection="1">
      <alignment horizontal="right"/>
      <protection locked="0"/>
    </xf>
    <xf numFmtId="38" fontId="8" fillId="3" borderId="67" xfId="1" applyFont="1" applyFill="1" applyBorder="1" applyAlignment="1" applyProtection="1">
      <alignment horizontal="right"/>
      <protection locked="0"/>
    </xf>
    <xf numFmtId="38" fontId="8" fillId="3" borderId="22" xfId="1" applyFont="1" applyFill="1" applyBorder="1" applyAlignment="1" applyProtection="1">
      <alignment horizontal="right"/>
      <protection locked="0"/>
    </xf>
    <xf numFmtId="0" fontId="8" fillId="3" borderId="1" xfId="0" applyFont="1" applyFill="1" applyBorder="1" applyAlignment="1" applyProtection="1">
      <alignment horizontal="right"/>
      <protection locked="0"/>
    </xf>
    <xf numFmtId="38" fontId="8" fillId="3" borderId="3" xfId="1" applyFont="1" applyFill="1" applyBorder="1" applyAlignment="1" applyProtection="1">
      <alignment horizontal="right"/>
      <protection locked="0"/>
    </xf>
    <xf numFmtId="38" fontId="8" fillId="3" borderId="66" xfId="1" applyFont="1" applyFill="1" applyBorder="1" applyAlignment="1" applyProtection="1">
      <alignment horizontal="right"/>
      <protection locked="0"/>
    </xf>
    <xf numFmtId="0" fontId="16" fillId="0" borderId="0" xfId="0" applyFont="1" applyProtection="1">
      <protection locked="0"/>
    </xf>
    <xf numFmtId="38" fontId="16" fillId="0" borderId="0" xfId="1" applyFont="1" applyBorder="1" applyProtection="1">
      <protection locked="0"/>
    </xf>
    <xf numFmtId="38" fontId="8" fillId="0" borderId="73" xfId="1" applyFont="1" applyBorder="1" applyAlignment="1" applyProtection="1">
      <alignment horizontal="right"/>
      <protection locked="0"/>
    </xf>
    <xf numFmtId="38" fontId="8" fillId="2" borderId="1" xfId="1" applyFont="1" applyFill="1" applyBorder="1" applyAlignment="1" applyProtection="1">
      <alignment horizontal="right"/>
      <protection locked="0"/>
    </xf>
    <xf numFmtId="38" fontId="8" fillId="2" borderId="66" xfId="1" applyFont="1" applyFill="1" applyBorder="1" applyAlignment="1" applyProtection="1">
      <alignment horizontal="right"/>
      <protection locked="0"/>
    </xf>
    <xf numFmtId="38" fontId="8" fillId="0" borderId="1" xfId="0" applyNumberFormat="1" applyFont="1" applyBorder="1" applyAlignment="1" applyProtection="1">
      <alignment horizontal="right"/>
      <protection locked="0"/>
    </xf>
    <xf numFmtId="38" fontId="33" fillId="0" borderId="21" xfId="1" applyFont="1" applyFill="1" applyBorder="1" applyAlignment="1" applyProtection="1">
      <alignment horizontal="right"/>
      <protection locked="0"/>
    </xf>
    <xf numFmtId="38" fontId="33" fillId="0" borderId="41" xfId="1" applyFont="1" applyFill="1" applyBorder="1" applyAlignment="1" applyProtection="1">
      <alignment horizontal="right"/>
      <protection locked="0"/>
    </xf>
    <xf numFmtId="38" fontId="7" fillId="2" borderId="1" xfId="0" applyNumberFormat="1" applyFont="1" applyFill="1" applyBorder="1" applyAlignment="1" applyProtection="1">
      <alignment horizontal="right"/>
      <protection locked="0"/>
    </xf>
    <xf numFmtId="38" fontId="12" fillId="0" borderId="51" xfId="0" applyNumberFormat="1" applyFont="1" applyBorder="1" applyAlignment="1" applyProtection="1">
      <alignment horizontal="right" vertical="center"/>
      <protection locked="0"/>
    </xf>
    <xf numFmtId="38" fontId="12" fillId="0" borderId="52" xfId="0" applyNumberFormat="1" applyFont="1" applyBorder="1" applyAlignment="1" applyProtection="1">
      <alignment horizontal="right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top"/>
      <protection locked="0"/>
    </xf>
    <xf numFmtId="0" fontId="0" fillId="0" borderId="0" xfId="0"/>
    <xf numFmtId="0" fontId="11" fillId="0" borderId="55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62" xfId="0" applyFont="1" applyBorder="1" applyAlignment="1" applyProtection="1">
      <alignment horizontal="center" vertical="center"/>
      <protection locked="0"/>
    </xf>
    <xf numFmtId="0" fontId="11" fillId="0" borderId="63" xfId="0" applyFont="1" applyBorder="1" applyAlignment="1" applyProtection="1">
      <alignment horizontal="center" vertical="center"/>
      <protection locked="0"/>
    </xf>
    <xf numFmtId="0" fontId="11" fillId="0" borderId="64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0" fontId="11" fillId="0" borderId="63" xfId="0" applyFont="1" applyBorder="1" applyAlignment="1" applyProtection="1">
      <alignment horizontal="center" vertical="center" shrinkToFit="1"/>
      <protection locked="0"/>
    </xf>
    <xf numFmtId="0" fontId="11" fillId="0" borderId="65" xfId="0" applyFont="1" applyBorder="1" applyAlignment="1" applyProtection="1">
      <alignment horizontal="center" vertical="center" shrinkToFit="1"/>
      <protection locked="0"/>
    </xf>
    <xf numFmtId="38" fontId="11" fillId="0" borderId="62" xfId="1" applyFont="1" applyBorder="1" applyAlignment="1" applyProtection="1">
      <alignment horizontal="center" vertical="center"/>
      <protection locked="0"/>
    </xf>
    <xf numFmtId="38" fontId="11" fillId="0" borderId="63" xfId="1" applyFont="1" applyBorder="1" applyAlignment="1" applyProtection="1">
      <alignment horizontal="center" vertical="center"/>
      <protection locked="0"/>
    </xf>
    <xf numFmtId="38" fontId="11" fillId="0" borderId="65" xfId="1" applyFont="1" applyBorder="1" applyAlignment="1" applyProtection="1">
      <alignment horizontal="center" vertical="center"/>
      <protection locked="0"/>
    </xf>
    <xf numFmtId="0" fontId="11" fillId="0" borderId="65" xfId="0" applyFont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20" fillId="0" borderId="5" xfId="0" applyFont="1" applyBorder="1" applyAlignment="1" applyProtection="1">
      <alignment horizontal="center" vertical="top" textRotation="255" wrapText="1"/>
      <protection locked="0"/>
    </xf>
    <xf numFmtId="0" fontId="19" fillId="0" borderId="5" xfId="0" applyFont="1" applyBorder="1" applyAlignment="1" applyProtection="1">
      <alignment horizontal="center" vertical="top" textRotation="255" wrapText="1"/>
      <protection locked="0"/>
    </xf>
    <xf numFmtId="0" fontId="13" fillId="0" borderId="55" xfId="0" applyFont="1" applyBorder="1" applyAlignment="1" applyProtection="1">
      <alignment horizontal="center" vertical="center"/>
      <protection locked="0"/>
    </xf>
    <xf numFmtId="0" fontId="13" fillId="0" borderId="51" xfId="0" applyFont="1" applyBorder="1" applyAlignment="1" applyProtection="1">
      <alignment horizontal="center" vertical="center"/>
      <protection locked="0"/>
    </xf>
    <xf numFmtId="0" fontId="13" fillId="0" borderId="48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30" fillId="0" borderId="51" xfId="0" applyFont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0" fontId="8" fillId="0" borderId="59" xfId="0" applyFont="1" applyBorder="1" applyAlignment="1" applyProtection="1">
      <alignment horizontal="center" vertical="center"/>
      <protection locked="0"/>
    </xf>
    <xf numFmtId="0" fontId="8" fillId="0" borderId="57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left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54" xfId="0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left"/>
      <protection locked="0"/>
    </xf>
    <xf numFmtId="38" fontId="12" fillId="0" borderId="50" xfId="1" applyFont="1" applyBorder="1" applyAlignment="1" applyProtection="1">
      <alignment horizontal="right" vertical="center"/>
      <protection locked="0"/>
    </xf>
    <xf numFmtId="0" fontId="37" fillId="0" borderId="55" xfId="0" applyFont="1" applyBorder="1" applyAlignment="1" applyProtection="1">
      <alignment horizontal="center" vertical="center"/>
      <protection locked="0"/>
    </xf>
    <xf numFmtId="0" fontId="37" fillId="0" borderId="53" xfId="0" applyFont="1" applyBorder="1" applyAlignment="1" applyProtection="1">
      <alignment horizontal="center" vertical="center"/>
      <protection locked="0"/>
    </xf>
    <xf numFmtId="38" fontId="12" fillId="0" borderId="37" xfId="0" applyNumberFormat="1" applyFont="1" applyBorder="1" applyAlignment="1" applyProtection="1">
      <alignment horizontal="right" vertical="center"/>
      <protection locked="0"/>
    </xf>
    <xf numFmtId="38" fontId="12" fillId="0" borderId="74" xfId="0" applyNumberFormat="1" applyFont="1" applyBorder="1" applyAlignment="1" applyProtection="1">
      <alignment horizontal="right" vertical="center"/>
      <protection locked="0"/>
    </xf>
    <xf numFmtId="0" fontId="12" fillId="0" borderId="55" xfId="0" applyFont="1" applyBorder="1" applyAlignment="1" applyProtection="1">
      <alignment horizontal="left" vertical="center"/>
      <protection locked="0"/>
    </xf>
    <xf numFmtId="0" fontId="12" fillId="0" borderId="60" xfId="0" applyFont="1" applyBorder="1" applyAlignment="1" applyProtection="1">
      <alignment horizontal="left" vertical="center"/>
      <protection locked="0"/>
    </xf>
    <xf numFmtId="0" fontId="36" fillId="0" borderId="20" xfId="0" applyFont="1" applyBorder="1" applyAlignment="1" applyProtection="1">
      <alignment horizontal="left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61"/>
  <sheetViews>
    <sheetView showGridLines="0" showZeros="0" tabSelected="1" zoomScaleNormal="90" zoomScaleSheetLayoutView="100" workbookViewId="0">
      <selection activeCell="R4" sqref="R4"/>
    </sheetView>
  </sheetViews>
  <sheetFormatPr defaultRowHeight="13.2"/>
  <cols>
    <col min="1" max="1" width="4.44140625" customWidth="1"/>
    <col min="2" max="2" width="19.6640625" customWidth="1"/>
    <col min="3" max="5" width="4.21875" customWidth="1"/>
    <col min="6" max="6" width="5" customWidth="1"/>
    <col min="7" max="7" width="6.21875" style="3" customWidth="1"/>
    <col min="8" max="9" width="4.88671875" customWidth="1"/>
    <col min="10" max="10" width="5" style="3" customWidth="1"/>
    <col min="11" max="11" width="6.21875" customWidth="1"/>
    <col min="12" max="12" width="1" customWidth="1"/>
    <col min="13" max="13" width="21.44140625" customWidth="1"/>
    <col min="14" max="14" width="4.21875" style="3" customWidth="1"/>
    <col min="15" max="15" width="4.21875" customWidth="1"/>
    <col min="16" max="16" width="5" customWidth="1"/>
    <col min="17" max="17" width="6.21875" customWidth="1"/>
  </cols>
  <sheetData>
    <row r="1" spans="1:17" s="11" customFormat="1" ht="24.75" customHeight="1" thickBot="1">
      <c r="B1" s="170" t="s">
        <v>124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</row>
    <row r="2" spans="1:17" ht="24" customHeight="1">
      <c r="A2" s="186" t="s">
        <v>113</v>
      </c>
      <c r="B2" s="21" t="s">
        <v>8</v>
      </c>
      <c r="C2" s="175" t="s">
        <v>32</v>
      </c>
      <c r="D2" s="176"/>
      <c r="E2" s="176"/>
      <c r="F2" s="176"/>
      <c r="G2" s="177"/>
      <c r="H2" s="176" t="s">
        <v>31</v>
      </c>
      <c r="I2" s="176"/>
      <c r="J2" s="176"/>
      <c r="K2" s="184"/>
      <c r="L2" s="22"/>
      <c r="M2" s="172" t="s">
        <v>34</v>
      </c>
      <c r="N2" s="173"/>
      <c r="O2" s="173"/>
      <c r="P2" s="173"/>
      <c r="Q2" s="174"/>
    </row>
    <row r="3" spans="1:17" s="8" customFormat="1" ht="28.95" customHeight="1">
      <c r="A3" s="187"/>
      <c r="B3" s="23" t="s">
        <v>7</v>
      </c>
      <c r="C3" s="24" t="s">
        <v>25</v>
      </c>
      <c r="D3" s="25" t="s">
        <v>2</v>
      </c>
      <c r="E3" s="26" t="s">
        <v>26</v>
      </c>
      <c r="F3" s="27" t="s">
        <v>37</v>
      </c>
      <c r="G3" s="28" t="s">
        <v>6</v>
      </c>
      <c r="H3" s="29" t="s">
        <v>22</v>
      </c>
      <c r="I3" s="25" t="s">
        <v>35</v>
      </c>
      <c r="J3" s="30" t="s">
        <v>38</v>
      </c>
      <c r="K3" s="31" t="s">
        <v>6</v>
      </c>
      <c r="L3" s="32"/>
      <c r="M3" s="33" t="s">
        <v>7</v>
      </c>
      <c r="N3" s="34" t="s">
        <v>2</v>
      </c>
      <c r="O3" s="26" t="s">
        <v>26</v>
      </c>
      <c r="P3" s="35" t="s">
        <v>37</v>
      </c>
      <c r="Q3" s="36" t="s">
        <v>6</v>
      </c>
    </row>
    <row r="4" spans="1:17" ht="15" customHeight="1">
      <c r="A4" s="187"/>
      <c r="B4" s="37" t="s">
        <v>98</v>
      </c>
      <c r="C4" s="198" t="s">
        <v>99</v>
      </c>
      <c r="D4" s="12">
        <v>370</v>
      </c>
      <c r="E4" s="10">
        <f>D4*0.7</f>
        <v>259</v>
      </c>
      <c r="F4" s="119"/>
      <c r="G4" s="120">
        <f>E4*F4</f>
        <v>0</v>
      </c>
      <c r="H4" s="38">
        <f t="shared" ref="H4:H23" si="0">D4/2</f>
        <v>185</v>
      </c>
      <c r="I4" s="39">
        <f>H4*0.6</f>
        <v>111</v>
      </c>
      <c r="J4" s="99"/>
      <c r="K4" s="100">
        <f>I4/100*J4</f>
        <v>0</v>
      </c>
      <c r="L4" s="40"/>
      <c r="M4" s="41" t="s">
        <v>123</v>
      </c>
      <c r="N4" s="6">
        <v>580</v>
      </c>
      <c r="O4" s="6">
        <f>N4*0.7</f>
        <v>406</v>
      </c>
      <c r="P4" s="121"/>
      <c r="Q4" s="122">
        <f t="shared" ref="Q4:Q18" si="1">O4*P4</f>
        <v>0</v>
      </c>
    </row>
    <row r="5" spans="1:17" ht="15" customHeight="1">
      <c r="A5" s="187"/>
      <c r="B5" s="42" t="s">
        <v>73</v>
      </c>
      <c r="C5" s="199"/>
      <c r="D5" s="2">
        <v>650</v>
      </c>
      <c r="E5" s="43">
        <f t="shared" ref="E5:E24" si="2">D5*0.7</f>
        <v>454.99999999999994</v>
      </c>
      <c r="F5" s="102"/>
      <c r="G5" s="117">
        <f>E5*F5</f>
        <v>0</v>
      </c>
      <c r="H5" s="44">
        <f t="shared" si="0"/>
        <v>325</v>
      </c>
      <c r="I5" s="2">
        <f>H5*0.6</f>
        <v>195</v>
      </c>
      <c r="J5" s="114"/>
      <c r="K5" s="115">
        <f>I5/100*J5</f>
        <v>0</v>
      </c>
      <c r="L5" s="45"/>
      <c r="M5" s="46" t="s">
        <v>74</v>
      </c>
      <c r="N5" s="6">
        <v>500</v>
      </c>
      <c r="O5" s="6">
        <f t="shared" ref="O5:O23" si="3">N5*0.7</f>
        <v>350</v>
      </c>
      <c r="P5" s="67"/>
      <c r="Q5" s="123">
        <f t="shared" si="1"/>
        <v>0</v>
      </c>
    </row>
    <row r="6" spans="1:17" ht="15" customHeight="1">
      <c r="A6" s="187"/>
      <c r="B6" s="42" t="s">
        <v>4</v>
      </c>
      <c r="C6" s="199"/>
      <c r="D6" s="2">
        <v>420</v>
      </c>
      <c r="E6" s="43">
        <f t="shared" si="2"/>
        <v>294</v>
      </c>
      <c r="F6" s="145"/>
      <c r="G6" s="146">
        <f>E6*F6</f>
        <v>0</v>
      </c>
      <c r="H6" s="44">
        <f t="shared" si="0"/>
        <v>210</v>
      </c>
      <c r="I6" s="2">
        <f t="shared" ref="I6:I24" si="4">H6*0.6</f>
        <v>126</v>
      </c>
      <c r="J6" s="149"/>
      <c r="K6" s="150">
        <f t="shared" ref="K6:K23" si="5">I6/100*J6</f>
        <v>0</v>
      </c>
      <c r="L6" s="45"/>
      <c r="M6" s="47" t="s">
        <v>75</v>
      </c>
      <c r="N6" s="6">
        <v>740</v>
      </c>
      <c r="O6" s="48">
        <f t="shared" si="3"/>
        <v>518</v>
      </c>
      <c r="P6" s="73"/>
      <c r="Q6" s="101">
        <f t="shared" si="1"/>
        <v>0</v>
      </c>
    </row>
    <row r="7" spans="1:17" ht="15" customHeight="1">
      <c r="A7" s="187"/>
      <c r="B7" s="42" t="s">
        <v>5</v>
      </c>
      <c r="C7" s="199"/>
      <c r="D7" s="2">
        <v>400</v>
      </c>
      <c r="E7" s="43">
        <f t="shared" si="2"/>
        <v>280</v>
      </c>
      <c r="F7" s="102"/>
      <c r="G7" s="120">
        <f>E7*F7</f>
        <v>0</v>
      </c>
      <c r="H7" s="44">
        <f t="shared" si="0"/>
        <v>200</v>
      </c>
      <c r="I7" s="2">
        <f t="shared" si="4"/>
        <v>120</v>
      </c>
      <c r="J7" s="114"/>
      <c r="K7" s="115">
        <f t="shared" si="5"/>
        <v>0</v>
      </c>
      <c r="L7" s="45"/>
      <c r="M7" s="47" t="s">
        <v>76</v>
      </c>
      <c r="N7" s="6">
        <v>660</v>
      </c>
      <c r="O7" s="48">
        <f t="shared" si="3"/>
        <v>461.99999999999994</v>
      </c>
      <c r="P7" s="73"/>
      <c r="Q7" s="101">
        <f t="shared" si="1"/>
        <v>0</v>
      </c>
    </row>
    <row r="8" spans="1:17" ht="15" customHeight="1">
      <c r="A8" s="187"/>
      <c r="B8" s="96" t="s">
        <v>100</v>
      </c>
      <c r="C8" s="199"/>
      <c r="D8" s="2">
        <v>320</v>
      </c>
      <c r="E8" s="43">
        <f t="shared" si="2"/>
        <v>224</v>
      </c>
      <c r="F8" s="102"/>
      <c r="G8" s="117">
        <f>E8*F8</f>
        <v>0</v>
      </c>
      <c r="H8" s="44">
        <f t="shared" si="0"/>
        <v>160</v>
      </c>
      <c r="I8" s="2">
        <f t="shared" si="4"/>
        <v>96</v>
      </c>
      <c r="J8" s="114"/>
      <c r="K8" s="115">
        <f t="shared" si="5"/>
        <v>0</v>
      </c>
      <c r="L8" s="45"/>
      <c r="M8" s="65" t="s">
        <v>77</v>
      </c>
      <c r="N8" s="48">
        <v>660</v>
      </c>
      <c r="O8" s="48">
        <f t="shared" si="3"/>
        <v>461.99999999999994</v>
      </c>
      <c r="P8" s="73"/>
      <c r="Q8" s="101">
        <f t="shared" si="1"/>
        <v>0</v>
      </c>
    </row>
    <row r="9" spans="1:17" ht="15" customHeight="1">
      <c r="A9" s="187"/>
      <c r="B9" s="96" t="s">
        <v>95</v>
      </c>
      <c r="C9" s="199"/>
      <c r="D9" s="2">
        <v>290</v>
      </c>
      <c r="E9" s="43">
        <f t="shared" si="2"/>
        <v>203</v>
      </c>
      <c r="F9" s="102"/>
      <c r="G9" s="120">
        <f t="shared" ref="G9:G23" si="6">E9*F9</f>
        <v>0</v>
      </c>
      <c r="H9" s="44">
        <f t="shared" si="0"/>
        <v>145</v>
      </c>
      <c r="I9" s="2">
        <f t="shared" si="4"/>
        <v>87</v>
      </c>
      <c r="J9" s="97"/>
      <c r="K9" s="101">
        <f t="shared" si="5"/>
        <v>0</v>
      </c>
      <c r="L9" s="45"/>
      <c r="M9" s="47" t="s">
        <v>78</v>
      </c>
      <c r="N9" s="6">
        <v>740</v>
      </c>
      <c r="O9" s="6">
        <f t="shared" si="3"/>
        <v>518</v>
      </c>
      <c r="P9" s="121"/>
      <c r="Q9" s="115">
        <f t="shared" si="1"/>
        <v>0</v>
      </c>
    </row>
    <row r="10" spans="1:17" ht="15" customHeight="1">
      <c r="A10" s="187"/>
      <c r="B10" s="96" t="s">
        <v>96</v>
      </c>
      <c r="C10" s="199"/>
      <c r="D10" s="2">
        <v>320</v>
      </c>
      <c r="E10" s="43">
        <f t="shared" si="2"/>
        <v>224</v>
      </c>
      <c r="F10" s="102"/>
      <c r="G10" s="120">
        <f t="shared" si="6"/>
        <v>0</v>
      </c>
      <c r="H10" s="44">
        <f t="shared" si="0"/>
        <v>160</v>
      </c>
      <c r="I10" s="2">
        <f t="shared" si="4"/>
        <v>96</v>
      </c>
      <c r="J10" s="99"/>
      <c r="K10" s="101">
        <f t="shared" si="5"/>
        <v>0</v>
      </c>
      <c r="L10" s="45"/>
      <c r="M10" s="47" t="s">
        <v>79</v>
      </c>
      <c r="N10" s="6">
        <v>660</v>
      </c>
      <c r="O10" s="6">
        <f t="shared" si="3"/>
        <v>461.99999999999994</v>
      </c>
      <c r="P10" s="19"/>
      <c r="Q10" s="115">
        <f t="shared" si="1"/>
        <v>0</v>
      </c>
    </row>
    <row r="11" spans="1:17" ht="15" customHeight="1">
      <c r="A11" s="187"/>
      <c r="B11" s="96" t="s">
        <v>97</v>
      </c>
      <c r="C11" s="199"/>
      <c r="D11" s="2">
        <v>340</v>
      </c>
      <c r="E11" s="43">
        <f t="shared" si="2"/>
        <v>237.99999999999997</v>
      </c>
      <c r="F11" s="102"/>
      <c r="G11" s="120">
        <f t="shared" si="6"/>
        <v>0</v>
      </c>
      <c r="H11" s="44">
        <f t="shared" si="0"/>
        <v>170</v>
      </c>
      <c r="I11" s="2">
        <f t="shared" si="4"/>
        <v>102</v>
      </c>
      <c r="J11" s="99"/>
      <c r="K11" s="101">
        <f t="shared" si="5"/>
        <v>0</v>
      </c>
      <c r="L11" s="45"/>
      <c r="M11" s="47" t="s">
        <v>80</v>
      </c>
      <c r="N11" s="6">
        <v>820</v>
      </c>
      <c r="O11" s="48">
        <f t="shared" si="3"/>
        <v>574</v>
      </c>
      <c r="P11" s="121"/>
      <c r="Q11" s="115">
        <f t="shared" si="1"/>
        <v>0</v>
      </c>
    </row>
    <row r="12" spans="1:17" ht="15" customHeight="1">
      <c r="A12" s="187"/>
      <c r="B12" s="42" t="s">
        <v>105</v>
      </c>
      <c r="C12" s="199"/>
      <c r="D12" s="19">
        <v>580</v>
      </c>
      <c r="E12" s="43">
        <f t="shared" si="2"/>
        <v>406</v>
      </c>
      <c r="F12" s="19"/>
      <c r="G12" s="117">
        <f t="shared" si="6"/>
        <v>0</v>
      </c>
      <c r="H12" s="44">
        <f t="shared" si="0"/>
        <v>290</v>
      </c>
      <c r="I12" s="2">
        <f t="shared" si="4"/>
        <v>174</v>
      </c>
      <c r="J12" s="162"/>
      <c r="K12" s="115">
        <f t="shared" si="5"/>
        <v>0</v>
      </c>
      <c r="L12" s="45"/>
      <c r="M12" s="47" t="s">
        <v>81</v>
      </c>
      <c r="N12" s="6">
        <v>500</v>
      </c>
      <c r="O12" s="48">
        <f t="shared" si="3"/>
        <v>350</v>
      </c>
      <c r="P12" s="73"/>
      <c r="Q12" s="101">
        <f t="shared" si="1"/>
        <v>0</v>
      </c>
    </row>
    <row r="13" spans="1:17" ht="15" customHeight="1">
      <c r="A13" s="187"/>
      <c r="B13" s="42" t="s">
        <v>106</v>
      </c>
      <c r="C13" s="199"/>
      <c r="D13" s="19">
        <v>720</v>
      </c>
      <c r="E13" s="43">
        <f t="shared" si="2"/>
        <v>503.99999999999994</v>
      </c>
      <c r="F13" s="139"/>
      <c r="G13" s="140">
        <f t="shared" si="6"/>
        <v>0</v>
      </c>
      <c r="H13" s="50">
        <f t="shared" si="0"/>
        <v>360</v>
      </c>
      <c r="I13" s="2">
        <f t="shared" si="4"/>
        <v>216</v>
      </c>
      <c r="J13" s="141"/>
      <c r="K13" s="142">
        <f t="shared" si="5"/>
        <v>0</v>
      </c>
      <c r="L13" s="45"/>
      <c r="M13" s="74" t="s">
        <v>92</v>
      </c>
      <c r="N13" s="6">
        <v>780</v>
      </c>
      <c r="O13" s="48">
        <f t="shared" si="3"/>
        <v>546</v>
      </c>
      <c r="P13" s="73"/>
      <c r="Q13" s="101">
        <f t="shared" si="1"/>
        <v>0</v>
      </c>
    </row>
    <row r="14" spans="1:17" ht="15" customHeight="1">
      <c r="A14" s="187"/>
      <c r="B14" s="42" t="s">
        <v>121</v>
      </c>
      <c r="C14" s="199"/>
      <c r="D14" s="19">
        <v>580</v>
      </c>
      <c r="E14" s="43">
        <f t="shared" si="2"/>
        <v>406</v>
      </c>
      <c r="F14" s="139"/>
      <c r="G14" s="140">
        <f t="shared" si="6"/>
        <v>0</v>
      </c>
      <c r="H14" s="44">
        <f t="shared" si="0"/>
        <v>290</v>
      </c>
      <c r="I14" s="2">
        <f t="shared" si="4"/>
        <v>174</v>
      </c>
      <c r="J14" s="141"/>
      <c r="K14" s="142">
        <f t="shared" si="5"/>
        <v>0</v>
      </c>
      <c r="L14" s="45"/>
      <c r="M14" s="47" t="s">
        <v>82</v>
      </c>
      <c r="N14" s="6">
        <v>740</v>
      </c>
      <c r="O14" s="48">
        <f t="shared" si="3"/>
        <v>518</v>
      </c>
      <c r="P14" s="73"/>
      <c r="Q14" s="101">
        <f t="shared" si="1"/>
        <v>0</v>
      </c>
    </row>
    <row r="15" spans="1:17" ht="15" customHeight="1">
      <c r="A15" s="187"/>
      <c r="B15" s="118" t="s">
        <v>107</v>
      </c>
      <c r="C15" s="199"/>
      <c r="D15" s="19">
        <v>600</v>
      </c>
      <c r="E15" s="43">
        <f t="shared" si="2"/>
        <v>420</v>
      </c>
      <c r="F15" s="143"/>
      <c r="G15" s="140">
        <f t="shared" si="6"/>
        <v>0</v>
      </c>
      <c r="H15" s="44">
        <f t="shared" si="0"/>
        <v>300</v>
      </c>
      <c r="I15" s="2">
        <f t="shared" si="4"/>
        <v>180</v>
      </c>
      <c r="J15" s="141"/>
      <c r="K15" s="142">
        <f t="shared" si="5"/>
        <v>0</v>
      </c>
      <c r="L15" s="45"/>
      <c r="M15" s="47" t="s">
        <v>83</v>
      </c>
      <c r="N15" s="6">
        <v>660</v>
      </c>
      <c r="O15" s="48">
        <f t="shared" si="3"/>
        <v>461.99999999999994</v>
      </c>
      <c r="P15" s="124"/>
      <c r="Q15" s="115">
        <f t="shared" si="1"/>
        <v>0</v>
      </c>
    </row>
    <row r="16" spans="1:17" ht="15" customHeight="1">
      <c r="A16" s="187"/>
      <c r="B16" s="42" t="s">
        <v>119</v>
      </c>
      <c r="C16" s="199"/>
      <c r="D16" s="2">
        <v>600</v>
      </c>
      <c r="E16" s="43">
        <f t="shared" si="2"/>
        <v>420</v>
      </c>
      <c r="F16" s="143"/>
      <c r="G16" s="140">
        <f t="shared" si="6"/>
        <v>0</v>
      </c>
      <c r="H16" s="44">
        <f t="shared" si="0"/>
        <v>300</v>
      </c>
      <c r="I16" s="2">
        <f t="shared" si="4"/>
        <v>180</v>
      </c>
      <c r="J16" s="141"/>
      <c r="K16" s="142">
        <f t="shared" si="5"/>
        <v>0</v>
      </c>
      <c r="L16" s="45"/>
      <c r="M16" s="41" t="s">
        <v>84</v>
      </c>
      <c r="N16" s="6">
        <v>900</v>
      </c>
      <c r="O16" s="48">
        <f t="shared" si="3"/>
        <v>630</v>
      </c>
      <c r="P16" s="19"/>
      <c r="Q16" s="115">
        <f t="shared" si="1"/>
        <v>0</v>
      </c>
    </row>
    <row r="17" spans="1:17" ht="15" customHeight="1">
      <c r="A17" s="187"/>
      <c r="B17" s="42" t="s">
        <v>120</v>
      </c>
      <c r="C17" s="199"/>
      <c r="D17" s="19">
        <v>480</v>
      </c>
      <c r="E17" s="43">
        <f t="shared" si="2"/>
        <v>336</v>
      </c>
      <c r="F17" s="143"/>
      <c r="G17" s="140">
        <f t="shared" si="6"/>
        <v>0</v>
      </c>
      <c r="H17" s="44">
        <f t="shared" si="0"/>
        <v>240</v>
      </c>
      <c r="I17" s="2">
        <f t="shared" si="4"/>
        <v>144</v>
      </c>
      <c r="J17" s="141"/>
      <c r="K17" s="142">
        <f t="shared" si="5"/>
        <v>0</v>
      </c>
      <c r="L17" s="45"/>
      <c r="M17" s="41" t="s">
        <v>85</v>
      </c>
      <c r="N17" s="6">
        <v>800</v>
      </c>
      <c r="O17" s="48">
        <f t="shared" si="3"/>
        <v>560</v>
      </c>
      <c r="P17" s="124"/>
      <c r="Q17" s="115">
        <f t="shared" si="1"/>
        <v>0</v>
      </c>
    </row>
    <row r="18" spans="1:17" ht="15" customHeight="1">
      <c r="A18" s="187"/>
      <c r="B18" s="42" t="s">
        <v>122</v>
      </c>
      <c r="C18" s="199"/>
      <c r="D18" s="19">
        <v>320</v>
      </c>
      <c r="E18" s="43">
        <f t="shared" si="2"/>
        <v>224</v>
      </c>
      <c r="F18" s="102"/>
      <c r="G18" s="117">
        <f t="shared" si="6"/>
        <v>0</v>
      </c>
      <c r="H18" s="44">
        <f t="shared" si="0"/>
        <v>160</v>
      </c>
      <c r="I18" s="2">
        <f t="shared" si="4"/>
        <v>96</v>
      </c>
      <c r="J18" s="114"/>
      <c r="K18" s="115">
        <f t="shared" si="5"/>
        <v>0</v>
      </c>
      <c r="L18" s="45"/>
      <c r="M18" s="47" t="s">
        <v>86</v>
      </c>
      <c r="N18" s="48">
        <v>820</v>
      </c>
      <c r="O18" s="48">
        <f t="shared" si="3"/>
        <v>574</v>
      </c>
      <c r="P18" s="124"/>
      <c r="Q18" s="115">
        <f t="shared" si="1"/>
        <v>0</v>
      </c>
    </row>
    <row r="19" spans="1:17" ht="15" customHeight="1">
      <c r="A19" s="187"/>
      <c r="B19" s="42" t="s">
        <v>108</v>
      </c>
      <c r="C19" s="199"/>
      <c r="D19" s="19">
        <v>640</v>
      </c>
      <c r="E19" s="43">
        <f t="shared" si="2"/>
        <v>448</v>
      </c>
      <c r="F19" s="145"/>
      <c r="G19" s="146">
        <f t="shared" si="6"/>
        <v>0</v>
      </c>
      <c r="H19" s="44">
        <f t="shared" si="0"/>
        <v>320</v>
      </c>
      <c r="I19" s="2">
        <f t="shared" si="4"/>
        <v>192</v>
      </c>
      <c r="J19" s="147"/>
      <c r="K19" s="148">
        <f t="shared" si="5"/>
        <v>0</v>
      </c>
      <c r="L19" s="45"/>
      <c r="M19" s="47" t="s">
        <v>87</v>
      </c>
      <c r="N19" s="6">
        <v>580</v>
      </c>
      <c r="O19" s="48">
        <f t="shared" si="3"/>
        <v>406</v>
      </c>
      <c r="P19" s="73"/>
      <c r="Q19" s="101">
        <f t="shared" ref="Q19:Q24" si="7">O19*P19</f>
        <v>0</v>
      </c>
    </row>
    <row r="20" spans="1:17" ht="15" customHeight="1">
      <c r="A20" s="187"/>
      <c r="B20" s="42" t="s">
        <v>109</v>
      </c>
      <c r="C20" s="199"/>
      <c r="D20" s="19">
        <v>570</v>
      </c>
      <c r="E20" s="43">
        <f t="shared" si="2"/>
        <v>399</v>
      </c>
      <c r="F20" s="102"/>
      <c r="G20" s="117">
        <f t="shared" si="6"/>
        <v>0</v>
      </c>
      <c r="H20" s="44">
        <f t="shared" si="0"/>
        <v>285</v>
      </c>
      <c r="I20" s="2">
        <f t="shared" si="4"/>
        <v>171</v>
      </c>
      <c r="J20" s="163"/>
      <c r="K20" s="164">
        <f t="shared" si="5"/>
        <v>0</v>
      </c>
      <c r="L20" s="45"/>
      <c r="M20" s="47" t="s">
        <v>88</v>
      </c>
      <c r="N20" s="6">
        <v>540</v>
      </c>
      <c r="O20" s="48">
        <f t="shared" si="3"/>
        <v>378</v>
      </c>
      <c r="P20" s="121"/>
      <c r="Q20" s="115">
        <f t="shared" si="7"/>
        <v>0</v>
      </c>
    </row>
    <row r="21" spans="1:17" ht="15" customHeight="1">
      <c r="A21" s="187"/>
      <c r="B21" s="42" t="s">
        <v>110</v>
      </c>
      <c r="C21" s="199"/>
      <c r="D21" s="19">
        <v>660</v>
      </c>
      <c r="E21" s="97">
        <f t="shared" si="2"/>
        <v>461.99999999999994</v>
      </c>
      <c r="F21" s="143"/>
      <c r="G21" s="140">
        <f t="shared" si="6"/>
        <v>0</v>
      </c>
      <c r="H21" s="51">
        <f t="shared" si="0"/>
        <v>330</v>
      </c>
      <c r="I21" s="19">
        <f t="shared" si="4"/>
        <v>198</v>
      </c>
      <c r="J21" s="141"/>
      <c r="K21" s="142">
        <f t="shared" si="5"/>
        <v>0</v>
      </c>
      <c r="L21" s="45"/>
      <c r="M21" s="47" t="s">
        <v>89</v>
      </c>
      <c r="N21" s="6">
        <v>860</v>
      </c>
      <c r="O21" s="48">
        <f t="shared" si="3"/>
        <v>602</v>
      </c>
      <c r="P21" s="19"/>
      <c r="Q21" s="115">
        <f t="shared" si="7"/>
        <v>0</v>
      </c>
    </row>
    <row r="22" spans="1:17" ht="15" customHeight="1">
      <c r="A22" s="187"/>
      <c r="B22" s="42" t="s">
        <v>111</v>
      </c>
      <c r="C22" s="199"/>
      <c r="D22" s="19">
        <v>540</v>
      </c>
      <c r="E22" s="43">
        <f t="shared" si="2"/>
        <v>378</v>
      </c>
      <c r="F22" s="102"/>
      <c r="G22" s="117">
        <f t="shared" si="6"/>
        <v>0</v>
      </c>
      <c r="H22" s="44">
        <f t="shared" si="0"/>
        <v>270</v>
      </c>
      <c r="I22" s="2">
        <f t="shared" si="4"/>
        <v>162</v>
      </c>
      <c r="J22" s="114"/>
      <c r="K22" s="115">
        <f t="shared" si="5"/>
        <v>0</v>
      </c>
      <c r="L22" s="45"/>
      <c r="M22" s="47" t="s">
        <v>30</v>
      </c>
      <c r="N22" s="6">
        <v>580</v>
      </c>
      <c r="O22" s="48">
        <f t="shared" si="3"/>
        <v>406</v>
      </c>
      <c r="P22" s="124"/>
      <c r="Q22" s="115">
        <f t="shared" si="7"/>
        <v>0</v>
      </c>
    </row>
    <row r="23" spans="1:17" ht="15" customHeight="1">
      <c r="A23" s="187"/>
      <c r="B23" s="42" t="s">
        <v>112</v>
      </c>
      <c r="C23" s="199"/>
      <c r="D23" s="19">
        <v>640</v>
      </c>
      <c r="E23" s="43">
        <f t="shared" si="2"/>
        <v>448</v>
      </c>
      <c r="F23" s="145"/>
      <c r="G23" s="146">
        <f t="shared" si="6"/>
        <v>0</v>
      </c>
      <c r="H23" s="44">
        <f t="shared" si="0"/>
        <v>320</v>
      </c>
      <c r="I23" s="2">
        <f t="shared" si="4"/>
        <v>192</v>
      </c>
      <c r="J23" s="149"/>
      <c r="K23" s="150">
        <f t="shared" si="5"/>
        <v>0</v>
      </c>
      <c r="L23" s="45"/>
      <c r="M23" s="47" t="s">
        <v>90</v>
      </c>
      <c r="N23" s="48">
        <v>500</v>
      </c>
      <c r="O23" s="48">
        <f t="shared" si="3"/>
        <v>350</v>
      </c>
      <c r="P23" s="124"/>
      <c r="Q23" s="115">
        <f t="shared" si="7"/>
        <v>0</v>
      </c>
    </row>
    <row r="24" spans="1:17" ht="15" customHeight="1" thickBot="1">
      <c r="A24" s="187"/>
      <c r="B24" s="42"/>
      <c r="C24" s="199"/>
      <c r="D24" s="19"/>
      <c r="E24" s="43">
        <f t="shared" si="2"/>
        <v>0</v>
      </c>
      <c r="F24" s="102"/>
      <c r="G24" s="117">
        <f>E24*F24</f>
        <v>0</v>
      </c>
      <c r="H24" s="44">
        <f>D24/2</f>
        <v>0</v>
      </c>
      <c r="I24" s="2">
        <f t="shared" si="4"/>
        <v>0</v>
      </c>
      <c r="J24" s="149"/>
      <c r="K24" s="150">
        <f>I24/100*J24</f>
        <v>0</v>
      </c>
      <c r="L24" s="45"/>
      <c r="M24" s="74" t="s">
        <v>91</v>
      </c>
      <c r="N24" s="6">
        <v>560</v>
      </c>
      <c r="O24" s="6">
        <f>N24*0.7</f>
        <v>392</v>
      </c>
      <c r="P24" s="121"/>
      <c r="Q24" s="115">
        <f t="shared" si="7"/>
        <v>0</v>
      </c>
    </row>
    <row r="25" spans="1:17" ht="24.75" customHeight="1">
      <c r="A25" s="187"/>
      <c r="B25" s="52" t="s">
        <v>41</v>
      </c>
      <c r="C25" s="175" t="s">
        <v>32</v>
      </c>
      <c r="D25" s="176"/>
      <c r="E25" s="176"/>
      <c r="F25" s="176"/>
      <c r="G25" s="177"/>
      <c r="H25" s="181" t="s">
        <v>33</v>
      </c>
      <c r="I25" s="182"/>
      <c r="J25" s="182"/>
      <c r="K25" s="183"/>
      <c r="L25" s="53"/>
      <c r="M25" s="178" t="s">
        <v>46</v>
      </c>
      <c r="N25" s="179"/>
      <c r="O25" s="179"/>
      <c r="P25" s="179"/>
      <c r="Q25" s="180"/>
    </row>
    <row r="26" spans="1:17" s="7" customFormat="1" ht="27.75" customHeight="1">
      <c r="A26" s="187"/>
      <c r="B26" s="54" t="s">
        <v>7</v>
      </c>
      <c r="C26" s="24" t="s">
        <v>25</v>
      </c>
      <c r="D26" s="35" t="s">
        <v>2</v>
      </c>
      <c r="E26" s="26" t="s">
        <v>26</v>
      </c>
      <c r="F26" s="35" t="s">
        <v>37</v>
      </c>
      <c r="G26" s="55" t="s">
        <v>6</v>
      </c>
      <c r="H26" s="56" t="s">
        <v>42</v>
      </c>
      <c r="I26" s="35" t="s">
        <v>27</v>
      </c>
      <c r="J26" s="57" t="s">
        <v>38</v>
      </c>
      <c r="K26" s="58" t="s">
        <v>6</v>
      </c>
      <c r="L26" s="59"/>
      <c r="M26" s="60" t="s">
        <v>7</v>
      </c>
      <c r="N26" s="61" t="s">
        <v>2</v>
      </c>
      <c r="O26" s="27" t="s">
        <v>26</v>
      </c>
      <c r="P26" s="62" t="s">
        <v>37</v>
      </c>
      <c r="Q26" s="63" t="s">
        <v>6</v>
      </c>
    </row>
    <row r="27" spans="1:17" s="9" customFormat="1" ht="15" customHeight="1">
      <c r="A27" s="187"/>
      <c r="B27" s="103" t="s">
        <v>66</v>
      </c>
      <c r="C27" s="197" t="s">
        <v>43</v>
      </c>
      <c r="D27" s="89">
        <v>250</v>
      </c>
      <c r="E27" s="89">
        <f>D27*0.7</f>
        <v>175</v>
      </c>
      <c r="F27" s="121"/>
      <c r="G27" s="125">
        <f t="shared" ref="G27:G45" si="8">E27*F27</f>
        <v>0</v>
      </c>
      <c r="H27" s="90">
        <f t="shared" ref="H27:H44" si="9">D27/2</f>
        <v>125</v>
      </c>
      <c r="I27" s="91">
        <f>H27*0.6</f>
        <v>75</v>
      </c>
      <c r="J27" s="127"/>
      <c r="K27" s="128">
        <f t="shared" ref="K27:K45" si="10">I27/10*J27</f>
        <v>0</v>
      </c>
      <c r="L27" s="32"/>
      <c r="M27" s="64" t="s">
        <v>47</v>
      </c>
      <c r="N27" s="17">
        <v>560</v>
      </c>
      <c r="O27" s="17">
        <f>N27*0.7</f>
        <v>392</v>
      </c>
      <c r="P27" s="129"/>
      <c r="Q27" s="123">
        <f t="shared" ref="Q27:Q41" si="11">O27*P27</f>
        <v>0</v>
      </c>
    </row>
    <row r="28" spans="1:17" ht="15" customHeight="1">
      <c r="A28" s="187"/>
      <c r="B28" s="96" t="s">
        <v>67</v>
      </c>
      <c r="C28" s="195"/>
      <c r="D28" s="89">
        <v>420</v>
      </c>
      <c r="E28" s="92">
        <f>D28*0.7</f>
        <v>294</v>
      </c>
      <c r="F28" s="73"/>
      <c r="G28" s="126">
        <f t="shared" si="8"/>
        <v>0</v>
      </c>
      <c r="H28" s="51">
        <f t="shared" si="9"/>
        <v>210</v>
      </c>
      <c r="I28" s="19">
        <f>H28*0.6</f>
        <v>126</v>
      </c>
      <c r="J28" s="114"/>
      <c r="K28" s="128">
        <f t="shared" si="10"/>
        <v>0</v>
      </c>
      <c r="L28" s="40"/>
      <c r="M28" s="65" t="s">
        <v>48</v>
      </c>
      <c r="N28" s="18">
        <v>520</v>
      </c>
      <c r="O28" s="48">
        <f t="shared" ref="O28:O37" si="12">N28*0.7</f>
        <v>364</v>
      </c>
      <c r="P28" s="19"/>
      <c r="Q28" s="123">
        <f t="shared" si="11"/>
        <v>0</v>
      </c>
    </row>
    <row r="29" spans="1:17" ht="15" customHeight="1">
      <c r="A29" s="187"/>
      <c r="B29" s="37" t="s">
        <v>9</v>
      </c>
      <c r="C29" s="195"/>
      <c r="D29" s="89">
        <v>350</v>
      </c>
      <c r="E29" s="92">
        <f t="shared" ref="E29:E58" si="13">D29*0.7</f>
        <v>244.99999999999997</v>
      </c>
      <c r="F29" s="73"/>
      <c r="G29" s="126">
        <f t="shared" si="8"/>
        <v>0</v>
      </c>
      <c r="H29" s="51">
        <f t="shared" si="9"/>
        <v>175</v>
      </c>
      <c r="I29" s="19">
        <f t="shared" ref="I29:I58" si="14">H29*0.6</f>
        <v>105</v>
      </c>
      <c r="J29" s="97"/>
      <c r="K29" s="123">
        <f t="shared" si="10"/>
        <v>0</v>
      </c>
      <c r="L29" s="45"/>
      <c r="M29" s="65" t="s">
        <v>28</v>
      </c>
      <c r="N29" s="18">
        <v>520</v>
      </c>
      <c r="O29" s="48">
        <f t="shared" si="12"/>
        <v>364</v>
      </c>
      <c r="P29" s="19"/>
      <c r="Q29" s="123">
        <f t="shared" si="11"/>
        <v>0</v>
      </c>
    </row>
    <row r="30" spans="1:17" ht="15" customHeight="1">
      <c r="A30" s="187"/>
      <c r="B30" s="98" t="s">
        <v>63</v>
      </c>
      <c r="C30" s="195"/>
      <c r="D30" s="89">
        <v>280</v>
      </c>
      <c r="E30" s="89">
        <f t="shared" si="13"/>
        <v>196</v>
      </c>
      <c r="F30" s="121"/>
      <c r="G30" s="125">
        <f t="shared" si="8"/>
        <v>0</v>
      </c>
      <c r="H30" s="51">
        <f t="shared" si="9"/>
        <v>140</v>
      </c>
      <c r="I30" s="19">
        <f t="shared" si="14"/>
        <v>84</v>
      </c>
      <c r="J30" s="141"/>
      <c r="K30" s="161">
        <f t="shared" si="10"/>
        <v>0</v>
      </c>
      <c r="L30" s="45"/>
      <c r="M30" s="66" t="s">
        <v>1</v>
      </c>
      <c r="N30" s="67">
        <v>520</v>
      </c>
      <c r="O30" s="48">
        <f t="shared" si="12"/>
        <v>364</v>
      </c>
      <c r="P30" s="19"/>
      <c r="Q30" s="123">
        <f t="shared" si="11"/>
        <v>0</v>
      </c>
    </row>
    <row r="31" spans="1:17" ht="15" customHeight="1">
      <c r="A31" s="187"/>
      <c r="B31" s="42" t="s">
        <v>71</v>
      </c>
      <c r="C31" s="195"/>
      <c r="D31" s="92">
        <v>410</v>
      </c>
      <c r="E31" s="92">
        <f t="shared" si="13"/>
        <v>287</v>
      </c>
      <c r="F31" s="73"/>
      <c r="G31" s="126">
        <f t="shared" si="8"/>
        <v>0</v>
      </c>
      <c r="H31" s="51">
        <f t="shared" si="9"/>
        <v>205</v>
      </c>
      <c r="I31" s="19">
        <f t="shared" si="14"/>
        <v>123</v>
      </c>
      <c r="J31" s="99"/>
      <c r="K31" s="123">
        <f t="shared" si="10"/>
        <v>0</v>
      </c>
      <c r="L31" s="45"/>
      <c r="M31" s="68" t="s">
        <v>0</v>
      </c>
      <c r="N31" s="67">
        <v>600</v>
      </c>
      <c r="O31" s="48">
        <f t="shared" si="12"/>
        <v>420</v>
      </c>
      <c r="P31" s="19"/>
      <c r="Q31" s="123">
        <f t="shared" si="11"/>
        <v>0</v>
      </c>
    </row>
    <row r="32" spans="1:17" ht="15" customHeight="1">
      <c r="A32" s="187"/>
      <c r="B32" s="49"/>
      <c r="C32" s="195"/>
      <c r="D32" s="89"/>
      <c r="E32" s="89">
        <f t="shared" si="13"/>
        <v>0</v>
      </c>
      <c r="F32" s="151"/>
      <c r="G32" s="152">
        <f t="shared" si="8"/>
        <v>0</v>
      </c>
      <c r="H32" s="153">
        <f t="shared" si="9"/>
        <v>0</v>
      </c>
      <c r="I32" s="154">
        <f t="shared" si="14"/>
        <v>0</v>
      </c>
      <c r="J32" s="155"/>
      <c r="K32" s="156">
        <f t="shared" si="10"/>
        <v>0</v>
      </c>
      <c r="L32" s="45"/>
      <c r="M32" s="65" t="s">
        <v>49</v>
      </c>
      <c r="N32" s="48">
        <v>600</v>
      </c>
      <c r="O32" s="48">
        <f t="shared" si="12"/>
        <v>420</v>
      </c>
      <c r="P32" s="19"/>
      <c r="Q32" s="123">
        <f t="shared" si="11"/>
        <v>0</v>
      </c>
    </row>
    <row r="33" spans="1:17" ht="15" customHeight="1">
      <c r="A33" s="187"/>
      <c r="B33" s="96" t="s">
        <v>102</v>
      </c>
      <c r="C33" s="195"/>
      <c r="D33" s="89">
        <v>500</v>
      </c>
      <c r="E33" s="89">
        <f t="shared" si="13"/>
        <v>350</v>
      </c>
      <c r="F33" s="121"/>
      <c r="G33" s="125">
        <f t="shared" si="8"/>
        <v>0</v>
      </c>
      <c r="H33" s="51">
        <f t="shared" si="9"/>
        <v>250</v>
      </c>
      <c r="I33" s="19">
        <f t="shared" si="14"/>
        <v>150</v>
      </c>
      <c r="J33" s="127"/>
      <c r="K33" s="128">
        <f t="shared" si="10"/>
        <v>0</v>
      </c>
      <c r="L33" s="45"/>
      <c r="M33" s="65" t="s">
        <v>50</v>
      </c>
      <c r="N33" s="48">
        <v>560</v>
      </c>
      <c r="O33" s="48">
        <f t="shared" si="12"/>
        <v>392</v>
      </c>
      <c r="P33" s="19"/>
      <c r="Q33" s="123">
        <f t="shared" si="11"/>
        <v>0</v>
      </c>
    </row>
    <row r="34" spans="1:17" ht="15" customHeight="1">
      <c r="A34" s="187"/>
      <c r="B34" s="144" t="s">
        <v>104</v>
      </c>
      <c r="C34" s="195"/>
      <c r="D34" s="89">
        <v>520</v>
      </c>
      <c r="E34" s="89">
        <f t="shared" si="13"/>
        <v>364</v>
      </c>
      <c r="F34" s="67"/>
      <c r="G34" s="126">
        <f t="shared" si="8"/>
        <v>0</v>
      </c>
      <c r="H34" s="51">
        <f t="shared" si="9"/>
        <v>260</v>
      </c>
      <c r="I34" s="19">
        <f t="shared" si="14"/>
        <v>156</v>
      </c>
      <c r="J34" s="99"/>
      <c r="K34" s="123">
        <f t="shared" si="10"/>
        <v>0</v>
      </c>
      <c r="L34" s="45"/>
      <c r="M34" s="65" t="s">
        <v>51</v>
      </c>
      <c r="N34" s="48">
        <v>560</v>
      </c>
      <c r="O34" s="48">
        <f t="shared" si="12"/>
        <v>392</v>
      </c>
      <c r="P34" s="19"/>
      <c r="Q34" s="123">
        <f t="shared" si="11"/>
        <v>0</v>
      </c>
    </row>
    <row r="35" spans="1:17" ht="15" customHeight="1">
      <c r="A35" s="187"/>
      <c r="B35" s="49" t="s">
        <v>10</v>
      </c>
      <c r="C35" s="195"/>
      <c r="D35" s="89">
        <v>280</v>
      </c>
      <c r="E35" s="89">
        <f t="shared" si="13"/>
        <v>196</v>
      </c>
      <c r="F35" s="121"/>
      <c r="G35" s="125">
        <f t="shared" si="8"/>
        <v>0</v>
      </c>
      <c r="H35" s="51">
        <f t="shared" si="9"/>
        <v>140</v>
      </c>
      <c r="I35" s="19">
        <f t="shared" si="14"/>
        <v>84</v>
      </c>
      <c r="J35" s="114"/>
      <c r="K35" s="128">
        <f t="shared" si="10"/>
        <v>0</v>
      </c>
      <c r="L35" s="45"/>
      <c r="M35" s="65" t="s">
        <v>29</v>
      </c>
      <c r="N35" s="48">
        <v>520</v>
      </c>
      <c r="O35" s="48">
        <f t="shared" si="12"/>
        <v>364</v>
      </c>
      <c r="P35" s="19"/>
      <c r="Q35" s="128">
        <f t="shared" si="11"/>
        <v>0</v>
      </c>
    </row>
    <row r="36" spans="1:17" ht="15" customHeight="1">
      <c r="A36" s="187"/>
      <c r="B36" s="42" t="s">
        <v>11</v>
      </c>
      <c r="C36" s="195"/>
      <c r="D36" s="89">
        <v>420</v>
      </c>
      <c r="E36" s="92">
        <f t="shared" si="13"/>
        <v>294</v>
      </c>
      <c r="F36" s="73"/>
      <c r="G36" s="126">
        <f t="shared" si="8"/>
        <v>0</v>
      </c>
      <c r="H36" s="51">
        <f t="shared" si="9"/>
        <v>210</v>
      </c>
      <c r="I36" s="19">
        <f t="shared" si="14"/>
        <v>126</v>
      </c>
      <c r="J36" s="114"/>
      <c r="K36" s="128">
        <f t="shared" si="10"/>
        <v>0</v>
      </c>
      <c r="L36" s="45"/>
      <c r="M36" s="69" t="s">
        <v>36</v>
      </c>
      <c r="N36" s="70">
        <v>560</v>
      </c>
      <c r="O36" s="71">
        <f t="shared" si="12"/>
        <v>392</v>
      </c>
      <c r="P36" s="108"/>
      <c r="Q36" s="123">
        <f t="shared" si="11"/>
        <v>0</v>
      </c>
    </row>
    <row r="37" spans="1:17" ht="15" customHeight="1">
      <c r="A37" s="187"/>
      <c r="B37" s="42" t="s">
        <v>57</v>
      </c>
      <c r="C37" s="195"/>
      <c r="D37" s="89">
        <v>440</v>
      </c>
      <c r="E37" s="92">
        <f t="shared" si="13"/>
        <v>308</v>
      </c>
      <c r="F37" s="73"/>
      <c r="G37" s="126">
        <f t="shared" si="8"/>
        <v>0</v>
      </c>
      <c r="H37" s="51">
        <f t="shared" si="9"/>
        <v>220</v>
      </c>
      <c r="I37" s="19">
        <f t="shared" si="14"/>
        <v>132</v>
      </c>
      <c r="J37" s="97"/>
      <c r="K37" s="123">
        <f t="shared" si="10"/>
        <v>0</v>
      </c>
      <c r="L37" s="45"/>
      <c r="M37" s="72" t="s">
        <v>52</v>
      </c>
      <c r="N37" s="73">
        <v>560</v>
      </c>
      <c r="O37" s="19">
        <f t="shared" si="12"/>
        <v>392</v>
      </c>
      <c r="P37" s="108"/>
      <c r="Q37" s="123">
        <f t="shared" si="11"/>
        <v>0</v>
      </c>
    </row>
    <row r="38" spans="1:17" ht="15" customHeight="1">
      <c r="A38" s="187"/>
      <c r="B38" s="96" t="s">
        <v>12</v>
      </c>
      <c r="C38" s="195"/>
      <c r="D38" s="89">
        <v>440</v>
      </c>
      <c r="E38" s="92">
        <f t="shared" si="13"/>
        <v>308</v>
      </c>
      <c r="F38" s="124"/>
      <c r="G38" s="125">
        <f t="shared" si="8"/>
        <v>0</v>
      </c>
      <c r="H38" s="51">
        <f t="shared" si="9"/>
        <v>220</v>
      </c>
      <c r="I38" s="19">
        <f t="shared" si="14"/>
        <v>132</v>
      </c>
      <c r="J38" s="114"/>
      <c r="K38" s="128">
        <f t="shared" si="10"/>
        <v>0</v>
      </c>
      <c r="L38" s="45"/>
      <c r="M38" s="74" t="s">
        <v>53</v>
      </c>
      <c r="N38" s="75">
        <v>520</v>
      </c>
      <c r="O38" s="75">
        <f>N38*0.7</f>
        <v>364</v>
      </c>
      <c r="P38" s="108"/>
      <c r="Q38" s="123">
        <f t="shared" si="11"/>
        <v>0</v>
      </c>
    </row>
    <row r="39" spans="1:17" ht="15" customHeight="1">
      <c r="A39" s="187"/>
      <c r="B39" s="49" t="s">
        <v>13</v>
      </c>
      <c r="C39" s="195"/>
      <c r="D39" s="89">
        <v>380</v>
      </c>
      <c r="E39" s="92">
        <f t="shared" si="13"/>
        <v>266</v>
      </c>
      <c r="F39" s="73"/>
      <c r="G39" s="126">
        <f t="shared" si="8"/>
        <v>0</v>
      </c>
      <c r="H39" s="51">
        <f t="shared" si="9"/>
        <v>190</v>
      </c>
      <c r="I39" s="19">
        <f t="shared" si="14"/>
        <v>114</v>
      </c>
      <c r="J39" s="97"/>
      <c r="K39" s="123">
        <f t="shared" si="10"/>
        <v>0</v>
      </c>
      <c r="L39" s="45"/>
      <c r="M39" s="72" t="s">
        <v>54</v>
      </c>
      <c r="N39" s="76">
        <v>520</v>
      </c>
      <c r="O39" s="19">
        <f>N39*0.7</f>
        <v>364</v>
      </c>
      <c r="P39" s="108"/>
      <c r="Q39" s="128">
        <f t="shared" si="11"/>
        <v>0</v>
      </c>
    </row>
    <row r="40" spans="1:17" ht="15" customHeight="1">
      <c r="A40" s="187"/>
      <c r="B40" s="42" t="s">
        <v>58</v>
      </c>
      <c r="C40" s="195"/>
      <c r="D40" s="89">
        <v>320</v>
      </c>
      <c r="E40" s="92">
        <f t="shared" si="13"/>
        <v>224</v>
      </c>
      <c r="F40" s="73"/>
      <c r="G40" s="126">
        <f t="shared" si="8"/>
        <v>0</v>
      </c>
      <c r="H40" s="51">
        <f t="shared" si="9"/>
        <v>160</v>
      </c>
      <c r="I40" s="19">
        <f t="shared" si="14"/>
        <v>96</v>
      </c>
      <c r="J40" s="97"/>
      <c r="K40" s="123">
        <f t="shared" si="10"/>
        <v>0</v>
      </c>
      <c r="L40" s="45"/>
      <c r="M40" s="47" t="s">
        <v>55</v>
      </c>
      <c r="N40" s="75">
        <v>520</v>
      </c>
      <c r="O40" s="75">
        <f>N40*0.7</f>
        <v>364</v>
      </c>
      <c r="P40" s="108"/>
      <c r="Q40" s="123">
        <f t="shared" si="11"/>
        <v>0</v>
      </c>
    </row>
    <row r="41" spans="1:17" ht="15" customHeight="1" thickBot="1">
      <c r="A41" s="187"/>
      <c r="B41" s="42" t="s">
        <v>14</v>
      </c>
      <c r="C41" s="195"/>
      <c r="D41" s="89">
        <v>350</v>
      </c>
      <c r="E41" s="92">
        <f t="shared" si="13"/>
        <v>244.99999999999997</v>
      </c>
      <c r="F41" s="73"/>
      <c r="G41" s="126">
        <f t="shared" si="8"/>
        <v>0</v>
      </c>
      <c r="H41" s="51">
        <f t="shared" si="9"/>
        <v>175</v>
      </c>
      <c r="I41" s="19">
        <f t="shared" si="14"/>
        <v>105</v>
      </c>
      <c r="J41" s="97"/>
      <c r="K41" s="123">
        <f t="shared" si="10"/>
        <v>0</v>
      </c>
      <c r="L41" s="45"/>
      <c r="M41" s="77" t="s">
        <v>56</v>
      </c>
      <c r="N41" s="78">
        <v>520</v>
      </c>
      <c r="O41" s="79">
        <f>N41*0.7</f>
        <v>364</v>
      </c>
      <c r="P41" s="79"/>
      <c r="Q41" s="159">
        <f t="shared" si="11"/>
        <v>0</v>
      </c>
    </row>
    <row r="42" spans="1:17" ht="15" customHeight="1" thickBot="1">
      <c r="A42" s="187"/>
      <c r="B42" s="42" t="s">
        <v>18</v>
      </c>
      <c r="C42" s="195"/>
      <c r="D42" s="89">
        <v>320</v>
      </c>
      <c r="E42" s="92">
        <f t="shared" si="13"/>
        <v>224</v>
      </c>
      <c r="F42" s="73"/>
      <c r="G42" s="126">
        <f t="shared" si="8"/>
        <v>0</v>
      </c>
      <c r="H42" s="93">
        <f t="shared" si="9"/>
        <v>160</v>
      </c>
      <c r="I42" s="19">
        <f t="shared" si="14"/>
        <v>96</v>
      </c>
      <c r="J42" s="97"/>
      <c r="K42" s="123">
        <f t="shared" si="10"/>
        <v>0</v>
      </c>
      <c r="L42" s="45"/>
      <c r="M42" s="157"/>
      <c r="N42" s="158"/>
      <c r="O42" s="157"/>
      <c r="P42" s="157"/>
      <c r="Q42" s="157"/>
    </row>
    <row r="43" spans="1:17" ht="15" customHeight="1">
      <c r="A43" s="187"/>
      <c r="B43" s="42" t="s">
        <v>17</v>
      </c>
      <c r="C43" s="195"/>
      <c r="D43" s="89">
        <v>300</v>
      </c>
      <c r="E43" s="92">
        <f t="shared" si="13"/>
        <v>210</v>
      </c>
      <c r="F43" s="73"/>
      <c r="G43" s="126">
        <f t="shared" si="8"/>
        <v>0</v>
      </c>
      <c r="H43" s="51">
        <f t="shared" si="9"/>
        <v>150</v>
      </c>
      <c r="I43" s="19">
        <f t="shared" si="14"/>
        <v>90</v>
      </c>
      <c r="J43" s="97"/>
      <c r="K43" s="123">
        <f t="shared" si="10"/>
        <v>0</v>
      </c>
      <c r="L43" s="45"/>
      <c r="M43" s="210" t="s">
        <v>118</v>
      </c>
      <c r="N43" s="166">
        <f>SUM(G4:G24,K4:K24,Q4:Q24,G27:G58,K27:K58,Q27:Q41)</f>
        <v>0</v>
      </c>
      <c r="O43" s="166"/>
      <c r="P43" s="166"/>
      <c r="Q43" s="168" t="s">
        <v>3</v>
      </c>
    </row>
    <row r="44" spans="1:17" ht="15" customHeight="1">
      <c r="A44" s="187"/>
      <c r="B44" s="42" t="s">
        <v>59</v>
      </c>
      <c r="C44" s="195"/>
      <c r="D44" s="89">
        <v>380</v>
      </c>
      <c r="E44" s="92">
        <f t="shared" si="13"/>
        <v>266</v>
      </c>
      <c r="F44" s="67"/>
      <c r="G44" s="126">
        <f t="shared" si="8"/>
        <v>0</v>
      </c>
      <c r="H44" s="94">
        <f t="shared" si="9"/>
        <v>190</v>
      </c>
      <c r="I44" s="19">
        <f t="shared" si="14"/>
        <v>114</v>
      </c>
      <c r="J44" s="97"/>
      <c r="K44" s="123">
        <f t="shared" si="10"/>
        <v>0</v>
      </c>
      <c r="L44" s="45"/>
      <c r="M44" s="211"/>
      <c r="N44" s="167"/>
      <c r="O44" s="167"/>
      <c r="P44" s="167"/>
      <c r="Q44" s="169"/>
    </row>
    <row r="45" spans="1:17" ht="15" customHeight="1">
      <c r="A45" s="187"/>
      <c r="B45" s="212" t="s">
        <v>64</v>
      </c>
      <c r="C45" s="196"/>
      <c r="D45" s="89">
        <v>330</v>
      </c>
      <c r="E45" s="92">
        <v>203</v>
      </c>
      <c r="F45" s="73"/>
      <c r="G45" s="126">
        <f t="shared" si="8"/>
        <v>0</v>
      </c>
      <c r="H45" s="51">
        <f>D45/2</f>
        <v>165</v>
      </c>
      <c r="I45" s="19">
        <f t="shared" si="14"/>
        <v>99</v>
      </c>
      <c r="J45" s="97"/>
      <c r="K45" s="123">
        <f t="shared" si="10"/>
        <v>0</v>
      </c>
      <c r="L45" s="45"/>
      <c r="M45" s="80" t="s">
        <v>115</v>
      </c>
      <c r="N45" s="205">
        <f>N43*0.08</f>
        <v>0</v>
      </c>
      <c r="O45" s="205"/>
      <c r="P45" s="205"/>
      <c r="Q45" s="81" t="s">
        <v>3</v>
      </c>
    </row>
    <row r="46" spans="1:17" ht="15" customHeight="1">
      <c r="A46" s="187"/>
      <c r="B46" s="144" t="s">
        <v>103</v>
      </c>
      <c r="C46" s="88" t="s">
        <v>44</v>
      </c>
      <c r="D46" s="89">
        <v>400</v>
      </c>
      <c r="E46" s="92">
        <f t="shared" si="13"/>
        <v>280</v>
      </c>
      <c r="F46" s="73"/>
      <c r="G46" s="126">
        <f>E46*F46</f>
        <v>0</v>
      </c>
      <c r="H46" s="51">
        <f>D46</f>
        <v>400</v>
      </c>
      <c r="I46" s="19">
        <f t="shared" si="14"/>
        <v>240</v>
      </c>
      <c r="J46" s="97"/>
      <c r="K46" s="123">
        <f>I46/10*J46</f>
        <v>0</v>
      </c>
      <c r="L46" s="45"/>
      <c r="M46" s="116" t="s">
        <v>114</v>
      </c>
      <c r="N46" s="209"/>
      <c r="O46" s="209"/>
      <c r="P46" s="209"/>
      <c r="Q46" s="16" t="s">
        <v>3</v>
      </c>
    </row>
    <row r="47" spans="1:17" ht="15" customHeight="1">
      <c r="A47" s="187"/>
      <c r="B47" s="42" t="s">
        <v>65</v>
      </c>
      <c r="C47" s="194" t="s">
        <v>93</v>
      </c>
      <c r="D47" s="89">
        <v>480</v>
      </c>
      <c r="E47" s="92">
        <f t="shared" si="13"/>
        <v>336</v>
      </c>
      <c r="F47" s="73"/>
      <c r="G47" s="126">
        <f t="shared" ref="G47:G56" si="15">E47*F47</f>
        <v>0</v>
      </c>
      <c r="H47" s="95">
        <f t="shared" ref="H47:H56" si="16">D47/2</f>
        <v>240</v>
      </c>
      <c r="I47" s="19">
        <f t="shared" si="14"/>
        <v>144</v>
      </c>
      <c r="J47" s="160"/>
      <c r="K47" s="161">
        <f t="shared" ref="K47:K56" si="17">I47/10*J47</f>
        <v>0</v>
      </c>
      <c r="L47" s="45"/>
      <c r="M47" s="80" t="s">
        <v>116</v>
      </c>
      <c r="N47" s="205">
        <f>N46*0.1</f>
        <v>0</v>
      </c>
      <c r="O47" s="205"/>
      <c r="P47" s="205"/>
      <c r="Q47" s="81" t="s">
        <v>3</v>
      </c>
    </row>
    <row r="48" spans="1:17" ht="15" customHeight="1" thickBot="1">
      <c r="A48" s="187"/>
      <c r="B48" s="42" t="s">
        <v>15</v>
      </c>
      <c r="C48" s="195"/>
      <c r="D48" s="89">
        <v>330</v>
      </c>
      <c r="E48" s="92">
        <f t="shared" si="13"/>
        <v>230.99999999999997</v>
      </c>
      <c r="F48" s="73"/>
      <c r="G48" s="126">
        <f t="shared" si="15"/>
        <v>0</v>
      </c>
      <c r="H48" s="51">
        <f t="shared" si="16"/>
        <v>165</v>
      </c>
      <c r="I48" s="19">
        <f t="shared" si="14"/>
        <v>99</v>
      </c>
      <c r="J48" s="73"/>
      <c r="K48" s="123">
        <f t="shared" si="17"/>
        <v>0</v>
      </c>
      <c r="L48" s="45"/>
      <c r="M48" s="116" t="s">
        <v>117</v>
      </c>
      <c r="N48" s="209"/>
      <c r="O48" s="209"/>
      <c r="P48" s="209"/>
      <c r="Q48" s="16" t="s">
        <v>3</v>
      </c>
    </row>
    <row r="49" spans="1:17" ht="15" customHeight="1">
      <c r="A49" s="187"/>
      <c r="B49" s="42" t="s">
        <v>16</v>
      </c>
      <c r="C49" s="195"/>
      <c r="D49" s="89">
        <v>300</v>
      </c>
      <c r="E49" s="92">
        <f t="shared" si="13"/>
        <v>210</v>
      </c>
      <c r="F49" s="73"/>
      <c r="G49" s="126">
        <f t="shared" si="15"/>
        <v>0</v>
      </c>
      <c r="H49" s="51">
        <f t="shared" si="16"/>
        <v>150</v>
      </c>
      <c r="I49" s="19">
        <f t="shared" si="14"/>
        <v>90</v>
      </c>
      <c r="J49" s="73"/>
      <c r="K49" s="123">
        <f t="shared" si="17"/>
        <v>0</v>
      </c>
      <c r="L49" s="45"/>
      <c r="M49" s="206" t="s">
        <v>23</v>
      </c>
      <c r="N49" s="166">
        <f>SUM(N43:N48)</f>
        <v>0</v>
      </c>
      <c r="O49" s="166"/>
      <c r="P49" s="166"/>
      <c r="Q49" s="168" t="s">
        <v>3</v>
      </c>
    </row>
    <row r="50" spans="1:17" ht="15" customHeight="1" thickBot="1">
      <c r="A50" s="187"/>
      <c r="B50" s="42" t="s">
        <v>69</v>
      </c>
      <c r="C50" s="195"/>
      <c r="D50" s="92">
        <v>460</v>
      </c>
      <c r="E50" s="92">
        <f t="shared" si="13"/>
        <v>322</v>
      </c>
      <c r="F50" s="73"/>
      <c r="G50" s="126">
        <f t="shared" si="15"/>
        <v>0</v>
      </c>
      <c r="H50" s="94">
        <f t="shared" si="16"/>
        <v>230</v>
      </c>
      <c r="I50" s="19">
        <f t="shared" si="14"/>
        <v>138</v>
      </c>
      <c r="J50" s="97"/>
      <c r="K50" s="123">
        <f t="shared" si="17"/>
        <v>0</v>
      </c>
      <c r="L50" s="45"/>
      <c r="M50" s="207"/>
      <c r="N50" s="208"/>
      <c r="O50" s="208"/>
      <c r="P50" s="208"/>
      <c r="Q50" s="185"/>
    </row>
    <row r="51" spans="1:17" ht="15" customHeight="1">
      <c r="A51" s="187"/>
      <c r="B51" s="42" t="s">
        <v>62</v>
      </c>
      <c r="C51" s="195"/>
      <c r="D51" s="89">
        <v>360</v>
      </c>
      <c r="E51" s="92">
        <f t="shared" si="13"/>
        <v>251.99999999999997</v>
      </c>
      <c r="F51" s="73"/>
      <c r="G51" s="126">
        <f t="shared" si="15"/>
        <v>0</v>
      </c>
      <c r="H51" s="94">
        <f t="shared" si="16"/>
        <v>180</v>
      </c>
      <c r="I51" s="19">
        <f t="shared" si="14"/>
        <v>108</v>
      </c>
      <c r="J51" s="97"/>
      <c r="K51" s="123">
        <f t="shared" si="17"/>
        <v>0</v>
      </c>
      <c r="L51" s="45"/>
      <c r="M51" s="203" t="s">
        <v>101</v>
      </c>
      <c r="N51" s="204"/>
      <c r="O51" s="204"/>
      <c r="P51" s="204"/>
      <c r="Q51" s="204"/>
    </row>
    <row r="52" spans="1:17" ht="15" customHeight="1">
      <c r="A52" s="187"/>
      <c r="B52" s="42" t="s">
        <v>61</v>
      </c>
      <c r="C52" s="195"/>
      <c r="D52" s="92">
        <v>380</v>
      </c>
      <c r="E52" s="92">
        <f t="shared" si="13"/>
        <v>266</v>
      </c>
      <c r="F52" s="73"/>
      <c r="G52" s="126">
        <f t="shared" si="15"/>
        <v>0</v>
      </c>
      <c r="H52" s="94">
        <f t="shared" si="16"/>
        <v>190</v>
      </c>
      <c r="I52" s="19">
        <f t="shared" si="14"/>
        <v>114</v>
      </c>
      <c r="J52" s="73"/>
      <c r="K52" s="123">
        <f t="shared" si="17"/>
        <v>0</v>
      </c>
      <c r="L52" s="45"/>
      <c r="M52" s="204"/>
      <c r="N52" s="204"/>
      <c r="O52" s="204"/>
      <c r="P52" s="204"/>
      <c r="Q52" s="204"/>
    </row>
    <row r="53" spans="1:17" ht="15" customHeight="1" thickBot="1">
      <c r="A53" s="187"/>
      <c r="B53" s="49" t="s">
        <v>19</v>
      </c>
      <c r="C53" s="195"/>
      <c r="D53" s="92">
        <v>280</v>
      </c>
      <c r="E53" s="92">
        <f t="shared" si="13"/>
        <v>196</v>
      </c>
      <c r="F53" s="73"/>
      <c r="G53" s="126">
        <f t="shared" si="15"/>
        <v>0</v>
      </c>
      <c r="H53" s="94">
        <f t="shared" si="16"/>
        <v>140</v>
      </c>
      <c r="I53" s="19">
        <f t="shared" si="14"/>
        <v>84</v>
      </c>
      <c r="J53" s="73"/>
      <c r="K53" s="123">
        <f t="shared" si="17"/>
        <v>0</v>
      </c>
      <c r="L53" s="45"/>
      <c r="M53" s="138" t="s">
        <v>39</v>
      </c>
      <c r="N53" s="85"/>
      <c r="O53" s="85"/>
      <c r="P53" s="85"/>
      <c r="Q53" s="85"/>
    </row>
    <row r="54" spans="1:17" ht="15" customHeight="1">
      <c r="A54" s="187"/>
      <c r="B54" s="42" t="s">
        <v>20</v>
      </c>
      <c r="C54" s="195"/>
      <c r="D54" s="92">
        <v>280</v>
      </c>
      <c r="E54" s="92">
        <f t="shared" si="13"/>
        <v>196</v>
      </c>
      <c r="F54" s="73"/>
      <c r="G54" s="126">
        <f t="shared" si="15"/>
        <v>0</v>
      </c>
      <c r="H54" s="94">
        <f t="shared" si="16"/>
        <v>140</v>
      </c>
      <c r="I54" s="19">
        <f t="shared" si="14"/>
        <v>84</v>
      </c>
      <c r="J54" s="73"/>
      <c r="K54" s="123">
        <f t="shared" si="17"/>
        <v>0</v>
      </c>
      <c r="L54" s="45"/>
      <c r="M54" s="188"/>
      <c r="N54" s="189"/>
      <c r="O54" s="189"/>
      <c r="P54" s="189"/>
      <c r="Q54" s="86"/>
    </row>
    <row r="55" spans="1:17" ht="15" customHeight="1">
      <c r="A55" s="187"/>
      <c r="B55" s="82" t="s">
        <v>70</v>
      </c>
      <c r="C55" s="195"/>
      <c r="D55" s="83">
        <v>520</v>
      </c>
      <c r="E55" s="83">
        <f t="shared" si="13"/>
        <v>364</v>
      </c>
      <c r="F55" s="19"/>
      <c r="G55" s="126">
        <f t="shared" si="15"/>
        <v>0</v>
      </c>
      <c r="H55" s="84">
        <f t="shared" si="16"/>
        <v>260</v>
      </c>
      <c r="I55" s="83">
        <f t="shared" si="14"/>
        <v>156</v>
      </c>
      <c r="J55" s="165"/>
      <c r="K55" s="161">
        <f t="shared" si="17"/>
        <v>0</v>
      </c>
      <c r="L55" s="45"/>
      <c r="M55" s="190"/>
      <c r="N55" s="191"/>
      <c r="O55" s="191"/>
      <c r="P55" s="191"/>
      <c r="Q55" s="20" t="s">
        <v>24</v>
      </c>
    </row>
    <row r="56" spans="1:17" ht="15" customHeight="1" thickBot="1">
      <c r="A56" s="187"/>
      <c r="B56" s="42" t="s">
        <v>21</v>
      </c>
      <c r="C56" s="196"/>
      <c r="D56" s="92">
        <v>320</v>
      </c>
      <c r="E56" s="92">
        <f t="shared" si="13"/>
        <v>224</v>
      </c>
      <c r="F56" s="73"/>
      <c r="G56" s="126">
        <f t="shared" si="15"/>
        <v>0</v>
      </c>
      <c r="H56" s="94">
        <f t="shared" si="16"/>
        <v>160</v>
      </c>
      <c r="I56" s="19">
        <f t="shared" si="14"/>
        <v>96</v>
      </c>
      <c r="J56" s="73"/>
      <c r="K56" s="123">
        <f t="shared" si="17"/>
        <v>0</v>
      </c>
      <c r="L56" s="45"/>
      <c r="M56" s="200" t="s">
        <v>40</v>
      </c>
      <c r="N56" s="201"/>
      <c r="O56" s="201"/>
      <c r="P56" s="201"/>
      <c r="Q56" s="202"/>
    </row>
    <row r="57" spans="1:17" ht="15" customHeight="1">
      <c r="A57" s="187"/>
      <c r="B57" s="87" t="s">
        <v>94</v>
      </c>
      <c r="C57" s="104" t="s">
        <v>45</v>
      </c>
      <c r="D57" s="105">
        <v>350</v>
      </c>
      <c r="E57" s="106">
        <f t="shared" si="13"/>
        <v>244.99999999999997</v>
      </c>
      <c r="F57" s="130"/>
      <c r="G57" s="131">
        <f>E57*F57</f>
        <v>0</v>
      </c>
      <c r="H57" s="107">
        <f>D57*2</f>
        <v>700</v>
      </c>
      <c r="I57" s="108">
        <f t="shared" si="14"/>
        <v>420</v>
      </c>
      <c r="J57" s="134"/>
      <c r="K57" s="135">
        <f>I57/10*J57</f>
        <v>0</v>
      </c>
      <c r="L57" s="45"/>
      <c r="M57" s="192" t="s">
        <v>68</v>
      </c>
      <c r="N57" s="192"/>
      <c r="O57" s="192"/>
      <c r="P57" s="192"/>
      <c r="Q57" s="192"/>
    </row>
    <row r="58" spans="1:17" ht="15" customHeight="1" thickBot="1">
      <c r="A58" s="187"/>
      <c r="B58" s="109" t="s">
        <v>60</v>
      </c>
      <c r="C58" s="110" t="s">
        <v>93</v>
      </c>
      <c r="D58" s="111">
        <v>300</v>
      </c>
      <c r="E58" s="111">
        <f t="shared" si="13"/>
        <v>210</v>
      </c>
      <c r="F58" s="132"/>
      <c r="G58" s="133">
        <f>E58*F58</f>
        <v>0</v>
      </c>
      <c r="H58" s="112">
        <f>D58/2</f>
        <v>150</v>
      </c>
      <c r="I58" s="113">
        <f t="shared" si="14"/>
        <v>90</v>
      </c>
      <c r="J58" s="136"/>
      <c r="K58" s="137">
        <f>I58/10*J58</f>
        <v>0</v>
      </c>
      <c r="L58" s="45"/>
      <c r="M58" s="193"/>
      <c r="N58" s="193"/>
      <c r="O58" s="193"/>
      <c r="P58" s="193"/>
      <c r="Q58" s="193"/>
    </row>
    <row r="59" spans="1:17" ht="15" customHeight="1">
      <c r="A59" s="11" t="s">
        <v>72</v>
      </c>
      <c r="B59" s="11"/>
      <c r="C59" s="11"/>
      <c r="D59" s="11"/>
      <c r="E59" s="11"/>
      <c r="F59" s="11"/>
      <c r="G59" s="11"/>
      <c r="H59" s="11"/>
      <c r="I59" s="11"/>
      <c r="J59" s="11"/>
      <c r="K59" s="14"/>
      <c r="L59" s="15"/>
      <c r="M59" s="14"/>
      <c r="N59" s="13"/>
      <c r="O59" s="14"/>
      <c r="P59" s="14"/>
      <c r="Q59" s="14"/>
    </row>
    <row r="60" spans="1:17">
      <c r="G60"/>
      <c r="J60"/>
      <c r="K60" s="1"/>
      <c r="L60" s="14"/>
      <c r="M60" s="1"/>
      <c r="N60" s="4"/>
      <c r="O60" s="1"/>
      <c r="P60" s="1"/>
      <c r="Q60" s="1"/>
    </row>
    <row r="61" spans="1:17">
      <c r="G61"/>
      <c r="J61"/>
      <c r="L61" s="1"/>
      <c r="M61" s="1"/>
      <c r="N61" s="4"/>
      <c r="O61" s="1"/>
      <c r="P61" s="1"/>
      <c r="Q61" s="1"/>
    </row>
    <row r="62" spans="1:17">
      <c r="A62" s="4"/>
      <c r="B62" s="1"/>
      <c r="C62" s="1"/>
      <c r="D62" s="1"/>
      <c r="G62"/>
      <c r="J62"/>
      <c r="N62"/>
    </row>
    <row r="63" spans="1:17">
      <c r="G63"/>
      <c r="J63"/>
      <c r="N63"/>
    </row>
    <row r="64" spans="1:17">
      <c r="A64" s="4"/>
      <c r="B64" s="1"/>
      <c r="C64" s="1"/>
      <c r="D64" s="1"/>
      <c r="G64"/>
      <c r="J64"/>
      <c r="N64"/>
    </row>
    <row r="65" spans="1:14">
      <c r="A65" s="4"/>
      <c r="B65" s="1"/>
      <c r="C65" s="1"/>
      <c r="D65" s="1"/>
      <c r="G65"/>
      <c r="J65"/>
      <c r="N65"/>
    </row>
    <row r="66" spans="1:14">
      <c r="A66" s="4"/>
      <c r="B66" s="1"/>
      <c r="C66" s="1"/>
      <c r="D66" s="1"/>
      <c r="G66"/>
      <c r="J66"/>
      <c r="N66"/>
    </row>
    <row r="67" spans="1:14">
      <c r="A67" s="4"/>
      <c r="B67" s="1"/>
      <c r="C67" s="1"/>
      <c r="D67" s="1"/>
      <c r="G67"/>
      <c r="J67"/>
      <c r="N67"/>
    </row>
    <row r="68" spans="1:14">
      <c r="A68" s="4"/>
      <c r="B68" s="1"/>
      <c r="C68" s="1"/>
      <c r="D68" s="1"/>
      <c r="G68"/>
      <c r="J68"/>
      <c r="N68"/>
    </row>
    <row r="69" spans="1:14">
      <c r="A69" s="4"/>
      <c r="B69" s="1"/>
      <c r="C69" s="1"/>
      <c r="D69" s="1"/>
      <c r="G69"/>
      <c r="J69"/>
      <c r="N69"/>
    </row>
    <row r="70" spans="1:14">
      <c r="A70" s="4"/>
      <c r="B70" s="1"/>
      <c r="C70" s="1"/>
      <c r="D70" s="1"/>
      <c r="G70"/>
      <c r="J70"/>
      <c r="N70"/>
    </row>
    <row r="71" spans="1:14">
      <c r="A71" s="4"/>
      <c r="B71" s="1"/>
      <c r="C71" s="1"/>
      <c r="D71" s="1"/>
      <c r="G71"/>
      <c r="J71"/>
      <c r="N71"/>
    </row>
    <row r="72" spans="1:14">
      <c r="A72" s="4"/>
      <c r="B72" s="1"/>
      <c r="C72" s="1"/>
      <c r="D72" s="1"/>
      <c r="G72"/>
      <c r="J72"/>
      <c r="N72"/>
    </row>
    <row r="73" spans="1:14">
      <c r="A73" s="4"/>
      <c r="B73" s="1"/>
      <c r="C73" s="1"/>
      <c r="D73" s="1"/>
      <c r="G73"/>
      <c r="J73"/>
      <c r="N73"/>
    </row>
    <row r="74" spans="1:14">
      <c r="A74" s="4"/>
      <c r="B74" s="1"/>
      <c r="C74" s="1"/>
      <c r="D74" s="1"/>
      <c r="G74"/>
      <c r="J74"/>
      <c r="N74"/>
    </row>
    <row r="75" spans="1:14">
      <c r="A75" s="4"/>
      <c r="B75" s="1"/>
      <c r="C75" s="1"/>
      <c r="D75" s="1"/>
      <c r="G75"/>
      <c r="J75"/>
      <c r="N75"/>
    </row>
    <row r="76" spans="1:14">
      <c r="A76" s="4"/>
      <c r="B76" s="1"/>
      <c r="C76" s="1"/>
      <c r="D76" s="1"/>
      <c r="G76"/>
      <c r="J76"/>
      <c r="N76"/>
    </row>
    <row r="77" spans="1:14">
      <c r="A77" s="4"/>
      <c r="B77" s="1"/>
      <c r="C77" s="1"/>
      <c r="D77" s="1"/>
      <c r="G77"/>
      <c r="J77"/>
      <c r="N77"/>
    </row>
    <row r="78" spans="1:14">
      <c r="A78" s="4"/>
      <c r="B78" s="1"/>
      <c r="C78" s="1"/>
      <c r="D78" s="1"/>
      <c r="G78"/>
      <c r="J78"/>
      <c r="N78"/>
    </row>
    <row r="79" spans="1:14">
      <c r="A79" s="4"/>
      <c r="B79" s="1"/>
      <c r="C79" s="1"/>
      <c r="D79" s="1"/>
      <c r="G79"/>
      <c r="J79"/>
      <c r="N79"/>
    </row>
    <row r="80" spans="1:14">
      <c r="A80" s="4"/>
      <c r="B80" s="1"/>
      <c r="C80" s="1"/>
      <c r="D80" s="1"/>
      <c r="G80"/>
      <c r="J80"/>
      <c r="N80"/>
    </row>
    <row r="81" spans="1:14">
      <c r="A81" s="4"/>
      <c r="B81" s="1"/>
      <c r="C81" s="1"/>
      <c r="D81" s="1"/>
      <c r="G81"/>
      <c r="J81"/>
      <c r="N81"/>
    </row>
    <row r="82" spans="1:14">
      <c r="A82" s="4"/>
      <c r="B82" s="1"/>
      <c r="C82" s="1"/>
      <c r="D82" s="1"/>
      <c r="G82"/>
      <c r="J82"/>
      <c r="N82"/>
    </row>
    <row r="83" spans="1:14">
      <c r="A83" s="4"/>
      <c r="B83" s="1"/>
      <c r="C83" s="1"/>
      <c r="D83" s="1"/>
      <c r="G83"/>
      <c r="J83"/>
      <c r="N83"/>
    </row>
    <row r="84" spans="1:14">
      <c r="A84" s="4"/>
      <c r="B84" s="1"/>
      <c r="C84" s="1"/>
      <c r="D84" s="1"/>
      <c r="G84"/>
      <c r="J84"/>
      <c r="N84"/>
    </row>
    <row r="85" spans="1:14">
      <c r="A85" s="4"/>
      <c r="B85" s="1"/>
      <c r="C85" s="1"/>
      <c r="D85" s="1"/>
      <c r="G85"/>
      <c r="J85"/>
      <c r="N85"/>
    </row>
    <row r="86" spans="1:14">
      <c r="A86" s="4"/>
      <c r="B86" s="1"/>
      <c r="C86" s="1"/>
      <c r="D86" s="1"/>
      <c r="G86"/>
      <c r="J86"/>
      <c r="N86"/>
    </row>
    <row r="87" spans="1:14">
      <c r="A87" s="4"/>
      <c r="B87" s="1"/>
      <c r="C87" s="1"/>
      <c r="D87" s="1"/>
      <c r="G87"/>
      <c r="J87"/>
      <c r="N87"/>
    </row>
    <row r="88" spans="1:14">
      <c r="A88" s="4"/>
      <c r="B88" s="1"/>
      <c r="C88" s="1"/>
      <c r="D88" s="1"/>
      <c r="G88"/>
      <c r="J88"/>
      <c r="N88"/>
    </row>
    <row r="89" spans="1:14">
      <c r="A89" s="4"/>
      <c r="B89" s="1"/>
      <c r="C89" s="1"/>
      <c r="D89" s="1"/>
      <c r="G89"/>
      <c r="J89"/>
      <c r="N89"/>
    </row>
    <row r="90" spans="1:14">
      <c r="A90" s="4"/>
      <c r="B90" s="1"/>
      <c r="C90" s="1"/>
      <c r="D90" s="1"/>
      <c r="G90"/>
      <c r="J90"/>
      <c r="N90"/>
    </row>
    <row r="91" spans="1:14">
      <c r="A91" s="4"/>
      <c r="B91" s="1"/>
      <c r="C91" s="1"/>
      <c r="D91" s="1"/>
      <c r="G91"/>
      <c r="J91"/>
      <c r="N91"/>
    </row>
    <row r="92" spans="1:14">
      <c r="A92" s="4"/>
      <c r="B92" s="1"/>
      <c r="C92" s="1"/>
      <c r="D92" s="1"/>
      <c r="G92"/>
      <c r="J92"/>
      <c r="N92"/>
    </row>
    <row r="93" spans="1:14">
      <c r="A93" s="4"/>
      <c r="B93" s="1"/>
      <c r="C93" s="1"/>
      <c r="D93" s="1"/>
      <c r="G93"/>
      <c r="J93"/>
      <c r="N93"/>
    </row>
    <row r="94" spans="1:14">
      <c r="A94" s="4"/>
      <c r="B94" s="1"/>
      <c r="C94" s="1"/>
      <c r="D94" s="1"/>
      <c r="G94"/>
      <c r="J94"/>
      <c r="N94"/>
    </row>
    <row r="95" spans="1:14">
      <c r="A95" s="4"/>
      <c r="B95" s="1"/>
      <c r="C95" s="1"/>
      <c r="D95" s="1"/>
      <c r="G95"/>
      <c r="J95"/>
      <c r="N95"/>
    </row>
    <row r="96" spans="1:14">
      <c r="A96" s="4"/>
      <c r="B96" s="1"/>
      <c r="C96" s="1"/>
      <c r="D96" s="1"/>
      <c r="G96"/>
      <c r="J96"/>
      <c r="N96"/>
    </row>
    <row r="97" spans="1:14">
      <c r="A97" s="4"/>
      <c r="B97" s="1"/>
      <c r="C97" s="1"/>
      <c r="D97" s="1"/>
      <c r="G97"/>
      <c r="J97"/>
      <c r="N97"/>
    </row>
    <row r="98" spans="1:14">
      <c r="A98" s="4"/>
      <c r="B98" s="1"/>
      <c r="C98" s="1"/>
      <c r="D98" s="1"/>
      <c r="G98"/>
      <c r="J98"/>
      <c r="N98"/>
    </row>
    <row r="99" spans="1:14">
      <c r="A99" s="4"/>
      <c r="B99" s="1"/>
      <c r="C99" s="1"/>
      <c r="D99" s="1"/>
      <c r="G99"/>
      <c r="J99"/>
      <c r="N99"/>
    </row>
    <row r="100" spans="1:14">
      <c r="A100" s="4"/>
      <c r="B100" s="1"/>
      <c r="C100" s="1"/>
      <c r="D100" s="1"/>
      <c r="G100"/>
      <c r="J100"/>
      <c r="N100"/>
    </row>
    <row r="101" spans="1:14">
      <c r="A101" s="4"/>
      <c r="B101" s="1"/>
      <c r="C101" s="1"/>
      <c r="D101" s="1"/>
      <c r="G101"/>
      <c r="J101"/>
      <c r="N101"/>
    </row>
    <row r="102" spans="1:14">
      <c r="A102" s="4"/>
      <c r="B102" s="1"/>
      <c r="C102" s="1"/>
      <c r="D102" s="1"/>
      <c r="G102"/>
      <c r="J102"/>
      <c r="N102"/>
    </row>
    <row r="103" spans="1:14">
      <c r="A103" s="4"/>
      <c r="B103" s="1"/>
      <c r="C103" s="1"/>
      <c r="D103" s="1"/>
      <c r="G103"/>
      <c r="J103"/>
      <c r="N103"/>
    </row>
    <row r="104" spans="1:14">
      <c r="A104" s="4"/>
      <c r="B104" s="1"/>
      <c r="C104" s="1"/>
      <c r="D104" s="1"/>
      <c r="G104"/>
      <c r="J104"/>
      <c r="N104"/>
    </row>
    <row r="105" spans="1:14">
      <c r="A105" s="4"/>
      <c r="B105" s="1"/>
      <c r="C105" s="1"/>
      <c r="D105" s="1"/>
      <c r="G105"/>
      <c r="J105"/>
      <c r="N105"/>
    </row>
    <row r="106" spans="1:14">
      <c r="A106" s="4"/>
      <c r="B106" s="1"/>
      <c r="C106" s="1"/>
      <c r="D106" s="1"/>
      <c r="G106"/>
      <c r="J106"/>
      <c r="N106"/>
    </row>
    <row r="107" spans="1:14">
      <c r="A107" s="4"/>
      <c r="B107" s="1"/>
      <c r="C107" s="1"/>
      <c r="D107" s="1"/>
      <c r="G107"/>
      <c r="J107"/>
      <c r="N107"/>
    </row>
    <row r="108" spans="1:14">
      <c r="A108" s="4"/>
      <c r="B108" s="1"/>
      <c r="C108" s="1"/>
      <c r="D108" s="1"/>
      <c r="G108"/>
      <c r="J108"/>
      <c r="N108"/>
    </row>
    <row r="109" spans="1:14">
      <c r="A109" s="4"/>
      <c r="B109" s="1"/>
      <c r="C109" s="1"/>
      <c r="D109" s="1"/>
      <c r="G109"/>
      <c r="J109"/>
      <c r="N109"/>
    </row>
    <row r="110" spans="1:14">
      <c r="A110" s="4"/>
      <c r="B110" s="1"/>
      <c r="C110" s="1"/>
      <c r="D110" s="1"/>
      <c r="G110"/>
      <c r="J110"/>
      <c r="N110"/>
    </row>
    <row r="111" spans="1:14">
      <c r="A111" s="4"/>
      <c r="B111" s="1"/>
      <c r="C111" s="1"/>
      <c r="D111" s="1"/>
      <c r="G111"/>
      <c r="J111"/>
      <c r="N111"/>
    </row>
    <row r="112" spans="1:14">
      <c r="A112" s="4"/>
      <c r="B112" s="1"/>
      <c r="C112" s="1"/>
      <c r="D112" s="1"/>
      <c r="G112"/>
      <c r="J112"/>
      <c r="N112"/>
    </row>
    <row r="113" spans="1:14">
      <c r="A113" s="4"/>
      <c r="B113" s="1"/>
      <c r="C113" s="1"/>
      <c r="D113" s="1"/>
      <c r="G113"/>
      <c r="J113"/>
      <c r="N113"/>
    </row>
    <row r="114" spans="1:14">
      <c r="A114" s="4"/>
      <c r="B114" s="1"/>
      <c r="C114" s="1"/>
      <c r="D114" s="1"/>
      <c r="G114"/>
      <c r="J114"/>
      <c r="N114"/>
    </row>
    <row r="115" spans="1:14">
      <c r="A115" s="4"/>
      <c r="B115" s="1"/>
      <c r="C115" s="1"/>
      <c r="D115" s="1"/>
      <c r="G115"/>
      <c r="J115"/>
      <c r="N115"/>
    </row>
    <row r="116" spans="1:14">
      <c r="A116" s="4"/>
      <c r="B116" s="1"/>
      <c r="C116" s="1"/>
      <c r="D116" s="1"/>
      <c r="G116"/>
      <c r="J116"/>
      <c r="N116"/>
    </row>
    <row r="117" spans="1:14">
      <c r="A117" s="4"/>
      <c r="B117" s="1"/>
      <c r="C117" s="1"/>
      <c r="D117" s="1"/>
      <c r="G117"/>
      <c r="J117"/>
      <c r="N117"/>
    </row>
    <row r="118" spans="1:14">
      <c r="A118" s="4"/>
      <c r="B118" s="1"/>
      <c r="C118" s="1"/>
      <c r="D118" s="1"/>
      <c r="G118"/>
      <c r="J118"/>
      <c r="N118"/>
    </row>
    <row r="119" spans="1:14">
      <c r="A119" s="4"/>
      <c r="B119" s="1"/>
      <c r="C119" s="1"/>
      <c r="D119" s="1"/>
      <c r="G119"/>
      <c r="J119"/>
      <c r="N119"/>
    </row>
    <row r="120" spans="1:14">
      <c r="A120" s="4"/>
      <c r="B120" s="1"/>
      <c r="C120" s="1"/>
      <c r="D120" s="1"/>
      <c r="G120"/>
      <c r="J120"/>
      <c r="N120"/>
    </row>
    <row r="121" spans="1:14">
      <c r="A121" s="4"/>
      <c r="B121" s="1"/>
      <c r="C121" s="1"/>
      <c r="D121" s="1"/>
      <c r="G121"/>
      <c r="J121"/>
      <c r="N121"/>
    </row>
    <row r="122" spans="1:14">
      <c r="A122" s="4"/>
      <c r="B122" s="1"/>
      <c r="C122" s="1"/>
      <c r="D122" s="1"/>
      <c r="G122"/>
      <c r="J122"/>
      <c r="N122"/>
    </row>
    <row r="123" spans="1:14">
      <c r="A123" s="4"/>
      <c r="B123" s="1"/>
      <c r="C123" s="1"/>
      <c r="D123" s="1"/>
      <c r="G123"/>
      <c r="J123"/>
      <c r="N123"/>
    </row>
    <row r="124" spans="1:14">
      <c r="A124" s="4"/>
      <c r="B124" s="1"/>
      <c r="C124" s="1"/>
      <c r="D124" s="1"/>
      <c r="G124"/>
      <c r="J124"/>
      <c r="N124"/>
    </row>
    <row r="125" spans="1:14">
      <c r="A125" s="4"/>
      <c r="B125" s="1"/>
      <c r="C125" s="1"/>
      <c r="D125" s="1"/>
      <c r="G125"/>
      <c r="J125"/>
      <c r="N125"/>
    </row>
    <row r="126" spans="1:14">
      <c r="A126" s="4"/>
      <c r="B126" s="1"/>
      <c r="C126" s="1"/>
      <c r="D126" s="1"/>
      <c r="G126"/>
      <c r="J126"/>
      <c r="N126"/>
    </row>
    <row r="127" spans="1:14">
      <c r="A127" s="4"/>
      <c r="B127" s="1"/>
      <c r="C127" s="1"/>
      <c r="D127" s="1"/>
      <c r="G127"/>
      <c r="J127"/>
      <c r="N127"/>
    </row>
    <row r="128" spans="1:14">
      <c r="A128" s="4"/>
      <c r="B128" s="1"/>
      <c r="C128" s="1"/>
      <c r="D128" s="1"/>
      <c r="G128"/>
      <c r="J128"/>
      <c r="N128"/>
    </row>
    <row r="129" spans="1:14">
      <c r="A129" s="4"/>
      <c r="B129" s="1"/>
      <c r="C129" s="1"/>
      <c r="D129" s="1"/>
      <c r="G129"/>
      <c r="J129"/>
      <c r="N129"/>
    </row>
    <row r="130" spans="1:14">
      <c r="A130" s="4"/>
      <c r="B130" s="1"/>
      <c r="C130" s="1"/>
      <c r="D130" s="1"/>
      <c r="G130"/>
      <c r="J130"/>
      <c r="N130"/>
    </row>
    <row r="131" spans="1:14">
      <c r="A131" s="4"/>
      <c r="B131" s="1"/>
      <c r="C131" s="1"/>
      <c r="D131" s="1"/>
      <c r="G131"/>
      <c r="J131"/>
      <c r="N131"/>
    </row>
    <row r="132" spans="1:14">
      <c r="A132" s="4"/>
      <c r="B132" s="1"/>
      <c r="C132" s="1"/>
      <c r="D132" s="1"/>
      <c r="G132"/>
      <c r="J132"/>
      <c r="N132"/>
    </row>
    <row r="133" spans="1:14">
      <c r="A133" s="4"/>
      <c r="B133" s="1"/>
      <c r="C133" s="1"/>
      <c r="D133" s="1"/>
      <c r="G133"/>
      <c r="J133"/>
      <c r="N133"/>
    </row>
    <row r="134" spans="1:14">
      <c r="A134" s="4"/>
      <c r="B134" s="1"/>
      <c r="C134" s="1"/>
      <c r="D134" s="1"/>
      <c r="G134"/>
      <c r="J134"/>
      <c r="N134"/>
    </row>
    <row r="135" spans="1:14">
      <c r="A135" s="4"/>
      <c r="B135" s="1"/>
      <c r="C135" s="1"/>
      <c r="D135" s="1"/>
      <c r="G135"/>
      <c r="J135"/>
      <c r="N135"/>
    </row>
    <row r="136" spans="1:14">
      <c r="A136" s="4"/>
      <c r="B136" s="1"/>
      <c r="C136" s="1"/>
      <c r="D136" s="1"/>
      <c r="G136"/>
      <c r="J136"/>
      <c r="N136"/>
    </row>
    <row r="137" spans="1:14">
      <c r="A137" s="4"/>
      <c r="B137" s="1"/>
      <c r="C137" s="1"/>
      <c r="D137" s="1"/>
      <c r="G137"/>
      <c r="J137"/>
      <c r="N137"/>
    </row>
    <row r="138" spans="1:14">
      <c r="A138" s="4"/>
      <c r="B138" s="1"/>
      <c r="C138" s="1"/>
      <c r="D138" s="1"/>
      <c r="G138"/>
      <c r="J138"/>
      <c r="N138"/>
    </row>
    <row r="139" spans="1:14">
      <c r="A139" s="4"/>
      <c r="B139" s="1"/>
      <c r="C139" s="1"/>
      <c r="D139" s="1"/>
      <c r="G139"/>
      <c r="J139"/>
      <c r="N139"/>
    </row>
    <row r="140" spans="1:14">
      <c r="A140" s="4"/>
      <c r="B140" s="1"/>
      <c r="C140" s="1"/>
      <c r="D140" s="1"/>
      <c r="G140"/>
      <c r="J140"/>
      <c r="N140"/>
    </row>
    <row r="141" spans="1:14">
      <c r="A141" s="4"/>
      <c r="B141" s="1"/>
      <c r="C141" s="1"/>
      <c r="D141" s="1"/>
      <c r="G141"/>
      <c r="J141"/>
      <c r="N141"/>
    </row>
    <row r="142" spans="1:14">
      <c r="A142" s="4"/>
      <c r="B142" s="1"/>
      <c r="C142" s="1"/>
      <c r="D142" s="1"/>
      <c r="G142"/>
      <c r="J142"/>
      <c r="N142"/>
    </row>
    <row r="143" spans="1:14">
      <c r="A143" s="4"/>
      <c r="B143" s="1"/>
      <c r="C143" s="1"/>
      <c r="D143" s="1"/>
      <c r="G143"/>
      <c r="J143"/>
      <c r="N143"/>
    </row>
    <row r="144" spans="1:14">
      <c r="A144" s="4"/>
      <c r="B144" s="1"/>
      <c r="C144" s="1"/>
      <c r="D144" s="1"/>
      <c r="G144"/>
      <c r="J144"/>
      <c r="N144"/>
    </row>
    <row r="145" spans="2:17">
      <c r="B145" s="1"/>
      <c r="C145" s="1"/>
      <c r="D145" s="1"/>
      <c r="E145" s="1"/>
      <c r="F145" s="1"/>
      <c r="G145" s="4"/>
      <c r="H145" s="1"/>
      <c r="I145" s="1"/>
      <c r="J145" s="4"/>
      <c r="K145" s="1"/>
      <c r="L145" s="1"/>
      <c r="M145" s="1"/>
      <c r="N145" s="4"/>
      <c r="O145" s="1"/>
      <c r="P145" s="1"/>
      <c r="Q145" s="1"/>
    </row>
    <row r="146" spans="2:17">
      <c r="B146" s="1"/>
      <c r="C146" s="1"/>
      <c r="D146" s="1"/>
      <c r="E146" s="1"/>
      <c r="F146" s="1"/>
      <c r="G146" s="4"/>
      <c r="H146" s="1"/>
      <c r="I146" s="1"/>
      <c r="J146" s="4"/>
      <c r="K146" s="1"/>
      <c r="L146" s="1"/>
      <c r="M146" s="1"/>
      <c r="N146" s="4"/>
      <c r="O146" s="1"/>
      <c r="P146" s="1"/>
      <c r="Q146" s="1"/>
    </row>
    <row r="147" spans="2:17">
      <c r="B147" s="1"/>
      <c r="C147" s="1"/>
      <c r="D147" s="1"/>
      <c r="E147" s="1"/>
      <c r="F147" s="1"/>
      <c r="G147" s="4"/>
      <c r="H147" s="1"/>
      <c r="I147" s="1"/>
      <c r="J147" s="4"/>
      <c r="K147" s="1"/>
      <c r="L147" s="1"/>
      <c r="M147" s="1"/>
      <c r="N147" s="4"/>
      <c r="O147" s="1"/>
      <c r="P147" s="1"/>
      <c r="Q147" s="1"/>
    </row>
    <row r="148" spans="2:17">
      <c r="B148" s="1"/>
      <c r="C148" s="1"/>
      <c r="D148" s="1"/>
      <c r="E148" s="1"/>
      <c r="F148" s="1"/>
      <c r="G148" s="4"/>
      <c r="H148" s="1"/>
      <c r="I148" s="1"/>
      <c r="J148" s="4"/>
      <c r="K148" s="1"/>
      <c r="L148" s="1"/>
      <c r="M148" s="1"/>
      <c r="N148" s="4"/>
      <c r="O148" s="1"/>
      <c r="P148" s="1"/>
      <c r="Q148" s="1"/>
    </row>
    <row r="149" spans="2:17">
      <c r="B149" s="1"/>
      <c r="C149" s="1"/>
      <c r="D149" s="1"/>
      <c r="E149" s="1"/>
      <c r="F149" s="1"/>
      <c r="G149" s="4"/>
      <c r="H149" s="1"/>
      <c r="I149" s="1"/>
      <c r="J149" s="4"/>
      <c r="K149" s="1"/>
      <c r="L149" s="1"/>
      <c r="M149" s="1"/>
      <c r="N149" s="4"/>
      <c r="O149" s="1"/>
      <c r="P149" s="1"/>
      <c r="Q149" s="1"/>
    </row>
    <row r="150" spans="2:17">
      <c r="B150" s="1"/>
      <c r="C150" s="1"/>
      <c r="D150" s="1"/>
      <c r="E150" s="1"/>
      <c r="F150" s="1"/>
      <c r="G150" s="4"/>
      <c r="H150" s="1"/>
      <c r="I150" s="1"/>
      <c r="J150" s="4"/>
      <c r="K150" s="1"/>
      <c r="L150" s="1"/>
      <c r="M150" s="1"/>
      <c r="N150" s="4"/>
      <c r="O150" s="1"/>
      <c r="P150" s="1"/>
      <c r="Q150" s="1"/>
    </row>
    <row r="151" spans="2:17">
      <c r="B151" s="1"/>
      <c r="C151" s="1"/>
      <c r="D151" s="1"/>
      <c r="E151" s="1"/>
      <c r="F151" s="1"/>
      <c r="G151" s="4"/>
      <c r="H151" s="1"/>
      <c r="I151" s="1"/>
      <c r="J151" s="4"/>
      <c r="K151" s="1"/>
      <c r="L151" s="1"/>
      <c r="M151" s="1"/>
      <c r="N151" s="4"/>
      <c r="O151" s="1"/>
      <c r="P151" s="1"/>
      <c r="Q151" s="1"/>
    </row>
    <row r="152" spans="2:17">
      <c r="B152" s="1"/>
      <c r="C152" s="1"/>
      <c r="D152" s="1"/>
      <c r="E152" s="1"/>
      <c r="F152" s="1"/>
      <c r="G152" s="4"/>
      <c r="H152" s="1"/>
      <c r="I152" s="1"/>
      <c r="J152" s="4"/>
      <c r="K152" s="1"/>
      <c r="L152" s="1"/>
      <c r="M152" s="1"/>
      <c r="N152" s="4"/>
      <c r="O152" s="1"/>
      <c r="P152" s="1"/>
      <c r="Q152" s="1"/>
    </row>
    <row r="153" spans="2:17">
      <c r="B153" s="1"/>
      <c r="C153" s="1"/>
      <c r="D153" s="1"/>
      <c r="E153" s="1"/>
      <c r="F153" s="1"/>
      <c r="G153" s="4"/>
      <c r="H153" s="1"/>
      <c r="I153" s="1"/>
      <c r="J153" s="4"/>
      <c r="K153" s="1"/>
      <c r="L153" s="1"/>
      <c r="M153" s="1"/>
      <c r="N153" s="4"/>
      <c r="O153" s="1"/>
      <c r="P153" s="1"/>
      <c r="Q153" s="1"/>
    </row>
    <row r="154" spans="2:17">
      <c r="B154" s="1"/>
      <c r="C154" s="1"/>
      <c r="D154" s="1"/>
      <c r="E154" s="1"/>
      <c r="F154" s="1"/>
      <c r="G154" s="4"/>
      <c r="H154" s="1"/>
      <c r="I154" s="1"/>
      <c r="J154" s="4"/>
      <c r="K154" s="1"/>
      <c r="L154" s="1"/>
      <c r="M154" s="1"/>
      <c r="N154" s="4"/>
      <c r="O154" s="1"/>
      <c r="P154" s="1"/>
      <c r="Q154" s="1"/>
    </row>
    <row r="155" spans="2:17">
      <c r="B155" s="1"/>
      <c r="C155" s="1"/>
      <c r="D155" s="1"/>
      <c r="E155" s="1"/>
      <c r="F155" s="1"/>
      <c r="G155" s="4"/>
      <c r="H155" s="1"/>
      <c r="I155" s="1"/>
      <c r="J155" s="4"/>
      <c r="K155" s="1"/>
      <c r="L155" s="1"/>
      <c r="M155" s="1"/>
      <c r="N155" s="4"/>
      <c r="O155" s="1"/>
      <c r="P155" s="1"/>
      <c r="Q155" s="1"/>
    </row>
    <row r="156" spans="2:17">
      <c r="B156" s="1"/>
      <c r="C156" s="1"/>
      <c r="D156" s="1"/>
      <c r="E156" s="1"/>
      <c r="F156" s="1"/>
      <c r="G156" s="4"/>
      <c r="H156" s="1"/>
      <c r="I156" s="1"/>
      <c r="J156" s="4"/>
      <c r="K156" s="1"/>
      <c r="L156" s="1"/>
      <c r="M156" s="1"/>
      <c r="N156" s="4"/>
      <c r="O156" s="1"/>
      <c r="P156" s="1"/>
      <c r="Q156" s="1"/>
    </row>
    <row r="157" spans="2:17">
      <c r="B157" s="1"/>
      <c r="C157" s="1"/>
      <c r="D157" s="1"/>
      <c r="E157" s="1"/>
      <c r="F157" s="1"/>
      <c r="G157" s="4"/>
      <c r="H157" s="1"/>
      <c r="I157" s="1"/>
      <c r="J157" s="4"/>
      <c r="K157" s="1"/>
      <c r="L157" s="1"/>
      <c r="M157" s="1"/>
      <c r="N157" s="4"/>
      <c r="O157" s="1"/>
      <c r="P157" s="1"/>
      <c r="Q157" s="1"/>
    </row>
    <row r="158" spans="2:17">
      <c r="B158" s="1"/>
      <c r="C158" s="1"/>
      <c r="D158" s="1"/>
      <c r="E158" s="1"/>
      <c r="F158" s="1"/>
      <c r="G158" s="4"/>
      <c r="H158" s="1"/>
      <c r="I158" s="1"/>
      <c r="J158" s="4"/>
      <c r="K158" s="1"/>
      <c r="L158" s="1"/>
      <c r="M158" s="1"/>
      <c r="N158" s="4"/>
      <c r="O158" s="1"/>
      <c r="P158" s="1"/>
      <c r="Q158" s="1"/>
    </row>
    <row r="159" spans="2:17">
      <c r="B159" s="1"/>
      <c r="C159" s="1"/>
      <c r="D159" s="1"/>
      <c r="E159" s="1"/>
      <c r="F159" s="1"/>
      <c r="G159" s="4"/>
      <c r="H159" s="1"/>
      <c r="I159" s="1"/>
      <c r="J159" s="4"/>
      <c r="K159" s="1"/>
      <c r="L159" s="1"/>
      <c r="M159" s="1"/>
      <c r="N159" s="4"/>
      <c r="O159" s="1"/>
      <c r="P159" s="1"/>
      <c r="Q159" s="1"/>
    </row>
    <row r="160" spans="2:17">
      <c r="B160" s="1"/>
      <c r="C160" s="1"/>
      <c r="D160" s="1"/>
      <c r="E160" s="1"/>
      <c r="F160" s="1"/>
      <c r="G160" s="4"/>
      <c r="H160" s="1"/>
      <c r="I160" s="1"/>
      <c r="J160" s="4"/>
      <c r="K160" s="1"/>
      <c r="L160" s="1"/>
      <c r="M160" s="1"/>
      <c r="N160" s="4"/>
      <c r="O160" s="1"/>
      <c r="P160" s="1"/>
      <c r="Q160" s="1"/>
    </row>
    <row r="161" spans="2:17">
      <c r="B161" s="1"/>
      <c r="C161" s="1"/>
      <c r="D161" s="1"/>
      <c r="E161" s="1"/>
      <c r="F161" s="1"/>
      <c r="G161" s="4"/>
      <c r="H161" s="1"/>
      <c r="I161" s="1"/>
      <c r="J161" s="4"/>
      <c r="K161" s="1"/>
      <c r="L161" s="1"/>
      <c r="M161" s="1"/>
      <c r="N161" s="4"/>
      <c r="O161" s="1"/>
      <c r="P161" s="1"/>
      <c r="Q161" s="1"/>
    </row>
    <row r="162" spans="2:17">
      <c r="B162" s="1"/>
      <c r="C162" s="1"/>
      <c r="D162" s="1"/>
      <c r="E162" s="1"/>
      <c r="F162" s="1"/>
      <c r="G162" s="4"/>
      <c r="H162" s="1"/>
      <c r="I162" s="1"/>
      <c r="J162" s="4"/>
      <c r="K162" s="1"/>
      <c r="L162" s="1"/>
      <c r="M162" s="1"/>
      <c r="N162" s="4"/>
      <c r="O162" s="1"/>
      <c r="P162" s="1"/>
      <c r="Q162" s="1"/>
    </row>
    <row r="163" spans="2:17">
      <c r="B163" s="1"/>
      <c r="C163" s="1"/>
      <c r="D163" s="1"/>
      <c r="E163" s="1"/>
      <c r="F163" s="1"/>
      <c r="G163" s="4"/>
      <c r="H163" s="1"/>
      <c r="I163" s="1"/>
      <c r="J163" s="4"/>
      <c r="K163" s="1"/>
      <c r="L163" s="1"/>
      <c r="M163" s="1"/>
      <c r="N163" s="4"/>
      <c r="O163" s="1"/>
      <c r="P163" s="1"/>
      <c r="Q163" s="1"/>
    </row>
    <row r="164" spans="2:17">
      <c r="B164" s="1"/>
      <c r="C164" s="1"/>
      <c r="D164" s="1"/>
      <c r="E164" s="1"/>
      <c r="F164" s="1"/>
      <c r="G164" s="4"/>
      <c r="H164" s="1"/>
      <c r="I164" s="1"/>
      <c r="J164" s="4"/>
      <c r="K164" s="1"/>
      <c r="L164" s="1"/>
      <c r="M164" s="1"/>
      <c r="N164" s="4"/>
      <c r="O164" s="1"/>
      <c r="P164" s="1"/>
      <c r="Q164" s="1"/>
    </row>
    <row r="165" spans="2:17">
      <c r="B165" s="1"/>
      <c r="C165" s="1"/>
      <c r="D165" s="1"/>
      <c r="E165" s="1"/>
      <c r="F165" s="1"/>
      <c r="G165" s="4"/>
      <c r="H165" s="1"/>
      <c r="I165" s="1"/>
      <c r="J165" s="4"/>
      <c r="K165" s="1"/>
      <c r="L165" s="1"/>
      <c r="M165" s="1"/>
      <c r="N165" s="4"/>
      <c r="O165" s="1"/>
      <c r="P165" s="1"/>
      <c r="Q165" s="1"/>
    </row>
    <row r="166" spans="2:17">
      <c r="B166" s="1"/>
      <c r="C166" s="1"/>
      <c r="D166" s="1"/>
      <c r="E166" s="1"/>
      <c r="F166" s="1"/>
      <c r="G166" s="4"/>
      <c r="H166" s="1"/>
      <c r="I166" s="1"/>
      <c r="J166" s="4"/>
      <c r="K166" s="1"/>
      <c r="L166" s="1"/>
      <c r="M166" s="1"/>
      <c r="N166" s="4"/>
      <c r="O166" s="1"/>
      <c r="P166" s="1"/>
      <c r="Q166" s="1"/>
    </row>
    <row r="167" spans="2:17">
      <c r="B167" s="1"/>
      <c r="C167" s="1"/>
      <c r="D167" s="1"/>
      <c r="E167" s="1"/>
      <c r="F167" s="1"/>
      <c r="G167" s="4"/>
      <c r="H167" s="1"/>
      <c r="I167" s="1"/>
      <c r="J167" s="4"/>
      <c r="K167" s="1"/>
      <c r="L167" s="1"/>
      <c r="M167" s="1"/>
      <c r="N167" s="4"/>
      <c r="O167" s="1"/>
      <c r="P167" s="1"/>
      <c r="Q167" s="1"/>
    </row>
    <row r="168" spans="2:17">
      <c r="B168" s="1"/>
      <c r="C168" s="1"/>
      <c r="D168" s="1"/>
      <c r="E168" s="1"/>
      <c r="F168" s="1"/>
      <c r="G168" s="4"/>
      <c r="H168" s="1"/>
      <c r="I168" s="1"/>
      <c r="J168" s="4"/>
      <c r="K168" s="1"/>
      <c r="L168" s="1"/>
      <c r="M168" s="1"/>
      <c r="N168" s="4"/>
      <c r="O168" s="1"/>
      <c r="P168" s="1"/>
      <c r="Q168" s="1"/>
    </row>
    <row r="169" spans="2:17">
      <c r="B169" s="1"/>
      <c r="C169" s="1"/>
      <c r="D169" s="1"/>
      <c r="E169" s="1"/>
      <c r="F169" s="1"/>
      <c r="G169" s="4"/>
      <c r="H169" s="1"/>
      <c r="I169" s="1"/>
      <c r="J169" s="4"/>
      <c r="K169" s="1"/>
      <c r="L169" s="1"/>
      <c r="M169" s="1"/>
      <c r="N169" s="4"/>
      <c r="O169" s="1"/>
      <c r="P169" s="1"/>
      <c r="Q169" s="1"/>
    </row>
    <row r="170" spans="2:17">
      <c r="B170" s="1"/>
      <c r="C170" s="1"/>
      <c r="D170" s="1"/>
      <c r="E170" s="1"/>
      <c r="F170" s="1"/>
      <c r="G170" s="4"/>
      <c r="H170" s="1"/>
      <c r="I170" s="1"/>
      <c r="J170" s="4"/>
      <c r="K170" s="1"/>
      <c r="L170" s="1"/>
      <c r="M170" s="1"/>
      <c r="N170" s="4"/>
      <c r="O170" s="1"/>
      <c r="P170" s="1"/>
      <c r="Q170" s="1"/>
    </row>
    <row r="171" spans="2:17">
      <c r="B171" s="1"/>
      <c r="C171" s="1"/>
      <c r="D171" s="1"/>
      <c r="E171" s="1"/>
      <c r="F171" s="1"/>
      <c r="G171" s="4"/>
      <c r="H171" s="1"/>
      <c r="I171" s="1"/>
      <c r="J171" s="4"/>
      <c r="K171" s="1"/>
      <c r="L171" s="1"/>
      <c r="M171" s="1"/>
      <c r="N171" s="4"/>
      <c r="O171" s="1"/>
      <c r="P171" s="1"/>
      <c r="Q171" s="1"/>
    </row>
    <row r="172" spans="2:17">
      <c r="B172" s="1"/>
      <c r="C172" s="1"/>
      <c r="D172" s="1"/>
      <c r="E172" s="1"/>
      <c r="F172" s="1"/>
      <c r="G172" s="4"/>
      <c r="H172" s="1"/>
      <c r="I172" s="1"/>
      <c r="J172" s="4"/>
      <c r="K172" s="1"/>
      <c r="L172" s="1"/>
      <c r="M172" s="1"/>
      <c r="N172" s="4"/>
      <c r="O172" s="1"/>
      <c r="P172" s="1"/>
      <c r="Q172" s="1"/>
    </row>
    <row r="173" spans="2:17">
      <c r="B173" s="1"/>
      <c r="C173" s="1"/>
      <c r="D173" s="1"/>
      <c r="E173" s="1"/>
      <c r="F173" s="1"/>
      <c r="G173" s="4"/>
      <c r="H173" s="1"/>
      <c r="I173" s="1"/>
      <c r="J173" s="4"/>
      <c r="K173" s="1"/>
      <c r="L173" s="1"/>
      <c r="M173" s="1"/>
      <c r="N173" s="4"/>
      <c r="O173" s="1"/>
      <c r="P173" s="1"/>
      <c r="Q173" s="1"/>
    </row>
    <row r="174" spans="2:17">
      <c r="B174" s="1"/>
      <c r="C174" s="1"/>
      <c r="D174" s="1"/>
      <c r="E174" s="1"/>
      <c r="F174" s="1"/>
      <c r="G174" s="4"/>
      <c r="H174" s="1"/>
      <c r="I174" s="1"/>
      <c r="J174" s="4"/>
      <c r="K174" s="1"/>
      <c r="L174" s="1"/>
      <c r="M174" s="1"/>
      <c r="N174" s="4"/>
      <c r="O174" s="1"/>
      <c r="P174" s="1"/>
      <c r="Q174" s="1"/>
    </row>
    <row r="175" spans="2:17">
      <c r="B175" s="1"/>
      <c r="C175" s="1"/>
      <c r="D175" s="1"/>
      <c r="E175" s="1"/>
      <c r="F175" s="1"/>
      <c r="G175" s="4"/>
      <c r="H175" s="1"/>
      <c r="I175" s="1"/>
      <c r="J175" s="4"/>
      <c r="K175" s="1"/>
      <c r="L175" s="1"/>
      <c r="M175" s="1"/>
      <c r="N175" s="4"/>
      <c r="O175" s="1"/>
      <c r="P175" s="1"/>
      <c r="Q175" s="1"/>
    </row>
    <row r="176" spans="2:17">
      <c r="B176" s="1"/>
      <c r="C176" s="1"/>
      <c r="D176" s="1"/>
      <c r="E176" s="1"/>
      <c r="F176" s="1"/>
      <c r="G176" s="4"/>
      <c r="H176" s="1"/>
      <c r="I176" s="1"/>
      <c r="J176" s="4"/>
      <c r="K176" s="1"/>
      <c r="L176" s="1"/>
      <c r="M176" s="1"/>
      <c r="N176" s="4"/>
      <c r="O176" s="1"/>
      <c r="P176" s="1"/>
      <c r="Q176" s="1"/>
    </row>
    <row r="177" spans="2:17">
      <c r="B177" s="1"/>
      <c r="C177" s="1"/>
      <c r="D177" s="1"/>
      <c r="E177" s="1"/>
      <c r="F177" s="1"/>
      <c r="G177" s="4"/>
      <c r="H177" s="1"/>
      <c r="I177" s="1"/>
      <c r="J177" s="4"/>
      <c r="K177" s="1"/>
      <c r="L177" s="1"/>
      <c r="M177" s="1"/>
      <c r="N177" s="4"/>
      <c r="O177" s="1"/>
      <c r="P177" s="1"/>
      <c r="Q177" s="1"/>
    </row>
    <row r="178" spans="2:17">
      <c r="B178" s="1"/>
      <c r="C178" s="1"/>
      <c r="D178" s="1"/>
      <c r="E178" s="1"/>
      <c r="F178" s="1"/>
      <c r="G178" s="4"/>
      <c r="H178" s="1"/>
      <c r="I178" s="1"/>
      <c r="J178" s="4"/>
      <c r="K178" s="1"/>
      <c r="L178" s="1"/>
      <c r="M178" s="1"/>
      <c r="N178" s="4"/>
      <c r="O178" s="1"/>
      <c r="P178" s="1"/>
      <c r="Q178" s="1"/>
    </row>
    <row r="179" spans="2:17">
      <c r="B179" s="1"/>
      <c r="C179" s="1"/>
      <c r="D179" s="1"/>
      <c r="E179" s="1"/>
      <c r="F179" s="1"/>
      <c r="G179" s="4"/>
      <c r="H179" s="1"/>
      <c r="I179" s="1"/>
      <c r="J179" s="4"/>
      <c r="K179" s="1"/>
      <c r="L179" s="1"/>
      <c r="M179" s="1"/>
      <c r="N179" s="4"/>
      <c r="O179" s="1"/>
      <c r="P179" s="1"/>
      <c r="Q179" s="1"/>
    </row>
    <row r="180" spans="2:17">
      <c r="B180" s="1"/>
      <c r="C180" s="1"/>
      <c r="D180" s="1"/>
      <c r="E180" s="1"/>
      <c r="F180" s="1"/>
      <c r="G180" s="4"/>
      <c r="H180" s="1"/>
      <c r="I180" s="1"/>
      <c r="J180" s="4"/>
      <c r="K180" s="1"/>
      <c r="L180" s="1"/>
      <c r="M180" s="1"/>
      <c r="N180" s="4"/>
      <c r="O180" s="1"/>
      <c r="P180" s="1"/>
      <c r="Q180" s="1"/>
    </row>
    <row r="181" spans="2:17">
      <c r="B181" s="1"/>
      <c r="C181" s="1"/>
      <c r="D181" s="1"/>
      <c r="E181" s="1"/>
      <c r="F181" s="1"/>
      <c r="G181" s="4"/>
      <c r="H181" s="1"/>
      <c r="I181" s="1"/>
      <c r="J181" s="4"/>
      <c r="K181" s="1"/>
      <c r="L181" s="1"/>
      <c r="M181" s="1"/>
      <c r="N181" s="4"/>
      <c r="O181" s="1"/>
      <c r="P181" s="1"/>
      <c r="Q181" s="1"/>
    </row>
    <row r="182" spans="2:17">
      <c r="B182" s="1"/>
      <c r="C182" s="1"/>
      <c r="D182" s="1"/>
      <c r="E182" s="1"/>
      <c r="F182" s="1"/>
      <c r="G182" s="4"/>
      <c r="H182" s="1"/>
      <c r="I182" s="1"/>
      <c r="J182" s="4"/>
      <c r="K182" s="1"/>
      <c r="L182" s="1"/>
      <c r="M182" s="1"/>
      <c r="N182" s="4"/>
      <c r="O182" s="1"/>
      <c r="P182" s="1"/>
      <c r="Q182" s="1"/>
    </row>
    <row r="183" spans="2:17">
      <c r="B183" s="1"/>
      <c r="C183" s="1"/>
      <c r="D183" s="1"/>
      <c r="E183" s="1"/>
      <c r="F183" s="1"/>
      <c r="G183" s="4"/>
      <c r="H183" s="1"/>
      <c r="I183" s="1"/>
      <c r="J183" s="4"/>
      <c r="K183" s="1"/>
      <c r="L183" s="1"/>
      <c r="M183" s="1"/>
      <c r="N183" s="4"/>
      <c r="O183" s="1"/>
      <c r="P183" s="1"/>
      <c r="Q183" s="1"/>
    </row>
    <row r="184" spans="2:17">
      <c r="B184" s="1"/>
      <c r="C184" s="1"/>
      <c r="D184" s="1"/>
      <c r="E184" s="1"/>
      <c r="F184" s="1"/>
      <c r="G184" s="4"/>
      <c r="H184" s="1"/>
      <c r="I184" s="1"/>
      <c r="J184" s="4"/>
      <c r="K184" s="1"/>
      <c r="L184" s="1"/>
      <c r="M184" s="1"/>
      <c r="N184" s="4"/>
      <c r="O184" s="1"/>
      <c r="P184" s="1"/>
      <c r="Q184" s="1"/>
    </row>
    <row r="185" spans="2:17">
      <c r="B185" s="1"/>
      <c r="C185" s="1"/>
      <c r="D185" s="1"/>
      <c r="E185" s="1"/>
      <c r="F185" s="1"/>
      <c r="G185" s="4"/>
      <c r="H185" s="1"/>
      <c r="I185" s="1"/>
      <c r="J185" s="4"/>
      <c r="K185" s="1"/>
      <c r="L185" s="1"/>
      <c r="M185" s="1"/>
      <c r="N185" s="4"/>
      <c r="O185" s="1"/>
      <c r="P185" s="1"/>
      <c r="Q185" s="1"/>
    </row>
    <row r="186" spans="2:17">
      <c r="B186" s="1"/>
      <c r="C186" s="1"/>
      <c r="D186" s="1"/>
      <c r="E186" s="1"/>
      <c r="F186" s="1"/>
      <c r="G186" s="4"/>
      <c r="H186" s="1"/>
      <c r="I186" s="1"/>
      <c r="J186" s="4"/>
      <c r="K186" s="1"/>
      <c r="L186" s="1"/>
      <c r="M186" s="1"/>
      <c r="N186" s="4"/>
      <c r="O186" s="1"/>
      <c r="P186" s="1"/>
      <c r="Q186" s="1"/>
    </row>
    <row r="187" spans="2:17">
      <c r="B187" s="1"/>
      <c r="C187" s="1"/>
      <c r="D187" s="1"/>
      <c r="E187" s="1"/>
      <c r="F187" s="1"/>
      <c r="G187" s="4"/>
      <c r="H187" s="1"/>
      <c r="I187" s="1"/>
      <c r="J187" s="4"/>
      <c r="K187" s="1"/>
      <c r="L187" s="1"/>
      <c r="M187" s="1"/>
      <c r="N187" s="4"/>
      <c r="O187" s="1"/>
      <c r="P187" s="1"/>
      <c r="Q187" s="1"/>
    </row>
    <row r="188" spans="2:17">
      <c r="B188" s="1"/>
      <c r="C188" s="1"/>
      <c r="D188" s="1"/>
      <c r="E188" s="1"/>
      <c r="F188" s="1"/>
      <c r="G188" s="4"/>
      <c r="H188" s="1"/>
      <c r="I188" s="1"/>
      <c r="J188" s="4"/>
      <c r="K188" s="1"/>
      <c r="L188" s="1"/>
      <c r="M188" s="1"/>
      <c r="N188" s="4"/>
      <c r="O188" s="1"/>
      <c r="P188" s="1"/>
      <c r="Q188" s="1"/>
    </row>
    <row r="189" spans="2:17">
      <c r="B189" s="1"/>
      <c r="C189" s="1"/>
      <c r="D189" s="1"/>
      <c r="E189" s="1"/>
      <c r="F189" s="1"/>
      <c r="G189" s="4"/>
      <c r="H189" s="1"/>
      <c r="I189" s="1"/>
      <c r="J189" s="4"/>
      <c r="K189" s="1"/>
      <c r="L189" s="1"/>
      <c r="M189" s="1"/>
      <c r="N189" s="4"/>
      <c r="O189" s="1"/>
      <c r="P189" s="1"/>
      <c r="Q189" s="1"/>
    </row>
    <row r="190" spans="2:17">
      <c r="B190" s="1"/>
      <c r="C190" s="1"/>
      <c r="D190" s="1"/>
      <c r="E190" s="1"/>
      <c r="F190" s="1"/>
      <c r="G190" s="4"/>
      <c r="H190" s="1"/>
      <c r="I190" s="1"/>
      <c r="J190" s="4"/>
      <c r="K190" s="1"/>
      <c r="L190" s="1"/>
      <c r="M190" s="1"/>
      <c r="N190" s="4"/>
      <c r="O190" s="1"/>
      <c r="P190" s="1"/>
      <c r="Q190" s="1"/>
    </row>
    <row r="191" spans="2:17">
      <c r="B191" s="1"/>
      <c r="C191" s="1"/>
      <c r="D191" s="1"/>
      <c r="E191" s="1"/>
      <c r="F191" s="1"/>
      <c r="G191" s="4"/>
      <c r="H191" s="1"/>
      <c r="I191" s="1"/>
      <c r="J191" s="4"/>
      <c r="K191" s="1"/>
      <c r="L191" s="1"/>
      <c r="M191" s="1"/>
      <c r="N191" s="4"/>
      <c r="O191" s="1"/>
      <c r="P191" s="1"/>
      <c r="Q191" s="1"/>
    </row>
    <row r="192" spans="2:17">
      <c r="B192" s="1"/>
      <c r="C192" s="1"/>
      <c r="D192" s="1"/>
      <c r="E192" s="1"/>
      <c r="F192" s="1"/>
      <c r="G192" s="4"/>
      <c r="H192" s="1"/>
      <c r="I192" s="1"/>
      <c r="J192" s="4"/>
      <c r="K192" s="1"/>
      <c r="L192" s="1"/>
      <c r="M192" s="1"/>
      <c r="N192" s="4"/>
      <c r="O192" s="1"/>
      <c r="P192" s="1"/>
      <c r="Q192" s="1"/>
    </row>
    <row r="193" spans="2:17">
      <c r="B193" s="1"/>
      <c r="C193" s="1"/>
      <c r="D193" s="1"/>
      <c r="E193" s="1"/>
      <c r="F193" s="1"/>
      <c r="G193" s="4"/>
      <c r="H193" s="1"/>
      <c r="I193" s="1"/>
      <c r="J193" s="4"/>
      <c r="K193" s="1"/>
      <c r="L193" s="1"/>
      <c r="M193" s="1"/>
      <c r="N193" s="4"/>
      <c r="O193" s="1"/>
      <c r="P193" s="1"/>
      <c r="Q193" s="1"/>
    </row>
    <row r="194" spans="2:17">
      <c r="B194" s="1"/>
      <c r="C194" s="1"/>
      <c r="D194" s="1"/>
      <c r="E194" s="1"/>
      <c r="F194" s="1"/>
      <c r="G194" s="4"/>
      <c r="H194" s="1"/>
      <c r="I194" s="1"/>
      <c r="J194" s="4"/>
      <c r="K194" s="1"/>
      <c r="L194" s="1"/>
      <c r="M194" s="1"/>
      <c r="N194" s="4"/>
      <c r="O194" s="1"/>
      <c r="P194" s="1"/>
      <c r="Q194" s="1"/>
    </row>
    <row r="195" spans="2:17">
      <c r="B195" s="1"/>
      <c r="C195" s="1"/>
      <c r="D195" s="1"/>
      <c r="E195" s="1"/>
      <c r="F195" s="1"/>
      <c r="G195" s="4"/>
      <c r="H195" s="1"/>
      <c r="I195" s="1"/>
      <c r="J195" s="4"/>
      <c r="K195" s="1"/>
      <c r="L195" s="1"/>
      <c r="M195" s="1"/>
      <c r="N195" s="4"/>
      <c r="O195" s="1"/>
      <c r="P195" s="1"/>
      <c r="Q195" s="1"/>
    </row>
    <row r="196" spans="2:17">
      <c r="B196" s="1"/>
      <c r="C196" s="1"/>
      <c r="D196" s="1"/>
      <c r="E196" s="1"/>
      <c r="F196" s="1"/>
      <c r="G196" s="4"/>
      <c r="H196" s="1"/>
      <c r="I196" s="1"/>
      <c r="J196" s="4"/>
      <c r="K196" s="1"/>
      <c r="L196" s="1"/>
      <c r="M196" s="1"/>
      <c r="N196" s="4"/>
      <c r="O196" s="1"/>
      <c r="P196" s="1"/>
      <c r="Q196" s="1"/>
    </row>
    <row r="197" spans="2:17">
      <c r="B197" s="1"/>
      <c r="C197" s="1"/>
      <c r="D197" s="1"/>
      <c r="E197" s="1"/>
      <c r="F197" s="1"/>
      <c r="G197" s="4"/>
      <c r="H197" s="1"/>
      <c r="I197" s="1"/>
      <c r="J197" s="4"/>
      <c r="K197" s="1"/>
      <c r="L197" s="1"/>
      <c r="M197" s="1"/>
      <c r="N197" s="4"/>
      <c r="O197" s="1"/>
      <c r="P197" s="1"/>
      <c r="Q197" s="1"/>
    </row>
    <row r="198" spans="2:17">
      <c r="B198" s="1"/>
      <c r="C198" s="1"/>
      <c r="D198" s="1"/>
      <c r="E198" s="1"/>
      <c r="F198" s="1"/>
      <c r="G198" s="4"/>
      <c r="H198" s="1"/>
      <c r="I198" s="1"/>
      <c r="J198" s="4"/>
      <c r="K198" s="1"/>
      <c r="L198" s="1"/>
      <c r="M198" s="1"/>
      <c r="N198" s="4"/>
      <c r="O198" s="1"/>
      <c r="P198" s="1"/>
      <c r="Q198" s="1"/>
    </row>
    <row r="199" spans="2:17">
      <c r="B199" s="1"/>
      <c r="C199" s="1"/>
      <c r="D199" s="1"/>
      <c r="E199" s="1"/>
      <c r="F199" s="1"/>
      <c r="G199" s="4"/>
      <c r="H199" s="1"/>
      <c r="I199" s="1"/>
      <c r="J199" s="4"/>
      <c r="K199" s="1"/>
      <c r="L199" s="1"/>
      <c r="M199" s="1"/>
      <c r="N199" s="4"/>
      <c r="O199" s="1"/>
      <c r="P199" s="1"/>
      <c r="Q199" s="1"/>
    </row>
    <row r="200" spans="2:17">
      <c r="B200" s="1"/>
      <c r="C200" s="1"/>
      <c r="D200" s="1"/>
      <c r="E200" s="1"/>
      <c r="F200" s="1"/>
      <c r="G200" s="4"/>
      <c r="H200" s="1"/>
      <c r="I200" s="1"/>
      <c r="J200" s="4"/>
      <c r="K200" s="1"/>
      <c r="L200" s="1"/>
      <c r="M200" s="1"/>
      <c r="N200" s="4"/>
      <c r="O200" s="1"/>
      <c r="P200" s="1"/>
      <c r="Q200" s="1"/>
    </row>
    <row r="201" spans="2:17">
      <c r="B201" s="1"/>
      <c r="C201" s="1"/>
      <c r="D201" s="1"/>
      <c r="E201" s="1"/>
      <c r="F201" s="1"/>
      <c r="G201" s="4"/>
      <c r="H201" s="1"/>
      <c r="I201" s="1"/>
      <c r="J201" s="4"/>
      <c r="K201" s="1"/>
      <c r="L201" s="1"/>
      <c r="M201" s="1"/>
      <c r="N201" s="4"/>
      <c r="O201" s="1"/>
      <c r="P201" s="1"/>
      <c r="Q201" s="1"/>
    </row>
    <row r="202" spans="2:17">
      <c r="B202" s="1"/>
      <c r="C202" s="1"/>
      <c r="D202" s="1"/>
      <c r="E202" s="1"/>
      <c r="F202" s="1"/>
      <c r="G202" s="4"/>
      <c r="H202" s="1"/>
      <c r="I202" s="1"/>
      <c r="J202" s="4"/>
      <c r="K202" s="1"/>
      <c r="L202" s="1"/>
      <c r="M202" s="1"/>
      <c r="N202" s="4"/>
      <c r="O202" s="1"/>
      <c r="P202" s="1"/>
      <c r="Q202" s="1"/>
    </row>
    <row r="203" spans="2:17">
      <c r="B203" s="1"/>
      <c r="C203" s="1"/>
      <c r="D203" s="1"/>
      <c r="E203" s="1"/>
      <c r="F203" s="1"/>
      <c r="G203" s="4"/>
      <c r="H203" s="1"/>
      <c r="I203" s="1"/>
      <c r="J203" s="4"/>
      <c r="K203" s="1"/>
      <c r="L203" s="1"/>
      <c r="M203" s="1"/>
      <c r="N203" s="4"/>
      <c r="O203" s="1"/>
      <c r="P203" s="1"/>
      <c r="Q203" s="1"/>
    </row>
    <row r="204" spans="2:17">
      <c r="B204" s="1"/>
      <c r="C204" s="1"/>
      <c r="D204" s="1"/>
      <c r="E204" s="1"/>
      <c r="F204" s="1"/>
      <c r="G204" s="4"/>
      <c r="H204" s="1"/>
      <c r="I204" s="1"/>
      <c r="J204" s="4"/>
      <c r="K204" s="1"/>
      <c r="L204" s="1"/>
      <c r="M204" s="1"/>
      <c r="N204" s="4"/>
      <c r="O204" s="1"/>
      <c r="P204" s="1"/>
      <c r="Q204" s="1"/>
    </row>
    <row r="205" spans="2:17">
      <c r="B205" s="1"/>
      <c r="C205" s="1"/>
      <c r="D205" s="1"/>
      <c r="E205" s="1"/>
      <c r="F205" s="1"/>
      <c r="G205" s="4"/>
      <c r="H205" s="1"/>
      <c r="I205" s="1"/>
      <c r="J205" s="4"/>
      <c r="K205" s="1"/>
      <c r="L205" s="1"/>
      <c r="M205" s="1"/>
      <c r="N205" s="4"/>
      <c r="O205" s="1"/>
      <c r="P205" s="1"/>
      <c r="Q205" s="1"/>
    </row>
    <row r="206" spans="2:17">
      <c r="B206" s="1"/>
      <c r="C206" s="1"/>
      <c r="D206" s="1"/>
      <c r="E206" s="1"/>
      <c r="F206" s="1"/>
      <c r="G206" s="4"/>
      <c r="H206" s="1"/>
      <c r="I206" s="1"/>
      <c r="J206" s="4"/>
      <c r="K206" s="1"/>
      <c r="L206" s="1"/>
      <c r="M206" s="1"/>
      <c r="N206" s="4"/>
      <c r="O206" s="1"/>
      <c r="P206" s="1"/>
      <c r="Q206" s="1"/>
    </row>
    <row r="207" spans="2:17">
      <c r="B207" s="1"/>
      <c r="C207" s="1"/>
      <c r="D207" s="1"/>
      <c r="E207" s="1"/>
      <c r="F207" s="1"/>
      <c r="G207" s="4"/>
      <c r="H207" s="1"/>
      <c r="I207" s="1"/>
      <c r="J207" s="4"/>
      <c r="K207" s="1"/>
      <c r="L207" s="1"/>
      <c r="M207" s="1"/>
      <c r="N207" s="4"/>
      <c r="O207" s="1"/>
      <c r="P207" s="1"/>
      <c r="Q207" s="1"/>
    </row>
    <row r="208" spans="2:17">
      <c r="B208" s="1"/>
      <c r="C208" s="1"/>
      <c r="D208" s="1"/>
      <c r="E208" s="1"/>
      <c r="F208" s="1"/>
      <c r="G208" s="4"/>
      <c r="H208" s="1"/>
      <c r="I208" s="1"/>
      <c r="J208" s="4"/>
      <c r="K208" s="1"/>
      <c r="L208" s="1"/>
      <c r="M208" s="1"/>
      <c r="N208" s="4"/>
      <c r="O208" s="1"/>
      <c r="P208" s="1"/>
      <c r="Q208" s="1"/>
    </row>
    <row r="209" spans="2:17">
      <c r="B209" s="1"/>
      <c r="C209" s="1"/>
      <c r="D209" s="1"/>
      <c r="E209" s="1"/>
      <c r="F209" s="1"/>
      <c r="G209" s="4"/>
      <c r="H209" s="1"/>
      <c r="I209" s="1"/>
      <c r="J209" s="4"/>
      <c r="K209" s="1"/>
      <c r="L209" s="1"/>
      <c r="M209" s="1"/>
      <c r="N209" s="4"/>
      <c r="O209" s="1"/>
      <c r="P209" s="1"/>
      <c r="Q209" s="1"/>
    </row>
    <row r="210" spans="2:17">
      <c r="B210" s="1"/>
      <c r="C210" s="1"/>
      <c r="D210" s="1"/>
      <c r="E210" s="1"/>
      <c r="F210" s="1"/>
      <c r="G210" s="4"/>
      <c r="H210" s="1"/>
      <c r="I210" s="1"/>
      <c r="J210" s="4"/>
      <c r="K210" s="1"/>
      <c r="L210" s="1"/>
      <c r="M210" s="1"/>
      <c r="N210" s="4"/>
      <c r="O210" s="1"/>
      <c r="P210" s="1"/>
      <c r="Q210" s="1"/>
    </row>
    <row r="211" spans="2:17">
      <c r="B211" s="1"/>
      <c r="C211" s="1"/>
      <c r="D211" s="1"/>
      <c r="E211" s="1"/>
      <c r="F211" s="1"/>
      <c r="G211" s="4"/>
      <c r="H211" s="1"/>
      <c r="I211" s="1"/>
      <c r="J211" s="4"/>
      <c r="K211" s="1"/>
      <c r="L211" s="1"/>
      <c r="M211" s="1"/>
      <c r="N211" s="4"/>
      <c r="O211" s="1"/>
      <c r="P211" s="1"/>
      <c r="Q211" s="1"/>
    </row>
    <row r="212" spans="2:17">
      <c r="B212" s="1"/>
      <c r="C212" s="1"/>
      <c r="D212" s="1"/>
      <c r="E212" s="1"/>
      <c r="F212" s="1"/>
      <c r="G212" s="4"/>
      <c r="H212" s="1"/>
      <c r="I212" s="1"/>
      <c r="J212" s="4"/>
      <c r="K212" s="1"/>
      <c r="L212" s="1"/>
      <c r="M212" s="1"/>
      <c r="N212" s="4"/>
      <c r="O212" s="1"/>
      <c r="P212" s="1"/>
      <c r="Q212" s="1"/>
    </row>
    <row r="213" spans="2:17">
      <c r="B213" s="1"/>
      <c r="C213" s="1"/>
      <c r="D213" s="1"/>
      <c r="E213" s="1"/>
      <c r="F213" s="1"/>
      <c r="G213" s="4"/>
      <c r="H213" s="1"/>
      <c r="I213" s="1"/>
      <c r="J213" s="4"/>
      <c r="K213" s="1"/>
      <c r="L213" s="1"/>
      <c r="M213" s="1"/>
      <c r="N213" s="4"/>
      <c r="O213" s="1"/>
      <c r="P213" s="1"/>
      <c r="Q213" s="1"/>
    </row>
    <row r="214" spans="2:17">
      <c r="B214" s="1"/>
      <c r="C214" s="1"/>
      <c r="D214" s="1"/>
      <c r="E214" s="1"/>
      <c r="F214" s="1"/>
      <c r="G214" s="4"/>
      <c r="H214" s="1"/>
      <c r="I214" s="1"/>
      <c r="J214" s="4"/>
      <c r="K214" s="1"/>
      <c r="L214" s="1"/>
      <c r="M214" s="1"/>
      <c r="N214" s="4"/>
      <c r="O214" s="1"/>
      <c r="P214" s="1"/>
      <c r="Q214" s="1"/>
    </row>
    <row r="215" spans="2:17">
      <c r="B215" s="1"/>
      <c r="C215" s="1"/>
      <c r="D215" s="1"/>
      <c r="E215" s="1"/>
      <c r="F215" s="1"/>
      <c r="G215" s="4"/>
      <c r="H215" s="1"/>
      <c r="I215" s="1"/>
      <c r="J215" s="4"/>
      <c r="K215" s="1"/>
      <c r="L215" s="1"/>
      <c r="M215" s="1"/>
      <c r="N215" s="4"/>
      <c r="O215" s="1"/>
      <c r="P215" s="1"/>
      <c r="Q215" s="1"/>
    </row>
    <row r="216" spans="2:17">
      <c r="B216" s="1"/>
      <c r="C216" s="1"/>
      <c r="D216" s="1"/>
      <c r="E216" s="1"/>
      <c r="F216" s="1"/>
      <c r="G216" s="4"/>
      <c r="H216" s="1"/>
      <c r="I216" s="1"/>
      <c r="J216" s="4"/>
      <c r="K216" s="1"/>
      <c r="L216" s="1"/>
      <c r="M216" s="1"/>
      <c r="N216" s="4"/>
      <c r="O216" s="1"/>
      <c r="P216" s="1"/>
      <c r="Q216" s="1"/>
    </row>
    <row r="217" spans="2:17">
      <c r="B217" s="1"/>
      <c r="C217" s="1"/>
      <c r="D217" s="1"/>
      <c r="E217" s="1"/>
      <c r="F217" s="1"/>
      <c r="G217" s="4"/>
      <c r="H217" s="1"/>
      <c r="I217" s="1"/>
      <c r="J217" s="4"/>
      <c r="K217" s="1"/>
      <c r="L217" s="1"/>
      <c r="M217" s="1"/>
      <c r="N217" s="4"/>
      <c r="O217" s="1"/>
      <c r="P217" s="1"/>
      <c r="Q217" s="1"/>
    </row>
    <row r="218" spans="2:17">
      <c r="B218" s="1"/>
      <c r="C218" s="1"/>
      <c r="D218" s="1"/>
      <c r="E218" s="1"/>
      <c r="F218" s="1"/>
      <c r="G218" s="4"/>
      <c r="H218" s="1"/>
      <c r="I218" s="1"/>
      <c r="J218" s="4"/>
      <c r="K218" s="1"/>
      <c r="L218" s="1"/>
      <c r="M218" s="1"/>
      <c r="N218" s="4"/>
      <c r="O218" s="1"/>
      <c r="P218" s="1"/>
      <c r="Q218" s="1"/>
    </row>
    <row r="219" spans="2:17">
      <c r="B219" s="1"/>
      <c r="C219" s="1"/>
      <c r="D219" s="1"/>
      <c r="E219" s="1"/>
      <c r="F219" s="1"/>
      <c r="G219" s="4"/>
      <c r="H219" s="1"/>
      <c r="I219" s="1"/>
      <c r="J219" s="4"/>
      <c r="K219" s="1"/>
      <c r="L219" s="1"/>
      <c r="M219" s="1"/>
      <c r="N219" s="4"/>
      <c r="O219" s="1"/>
      <c r="P219" s="1"/>
      <c r="Q219" s="1"/>
    </row>
    <row r="220" spans="2:17">
      <c r="B220" s="1"/>
      <c r="C220" s="1"/>
      <c r="D220" s="1"/>
      <c r="E220" s="1"/>
      <c r="F220" s="1"/>
      <c r="G220" s="4"/>
      <c r="H220" s="1"/>
      <c r="I220" s="1"/>
      <c r="J220" s="4"/>
      <c r="K220" s="1"/>
      <c r="L220" s="1"/>
      <c r="M220" s="1"/>
      <c r="N220" s="4"/>
      <c r="O220" s="1"/>
      <c r="P220" s="1"/>
      <c r="Q220" s="1"/>
    </row>
    <row r="221" spans="2:17">
      <c r="B221" s="1"/>
      <c r="C221" s="1"/>
      <c r="D221" s="1"/>
      <c r="E221" s="1"/>
      <c r="F221" s="1"/>
      <c r="G221" s="4"/>
      <c r="H221" s="1"/>
      <c r="I221" s="1"/>
      <c r="J221" s="4"/>
      <c r="K221" s="1"/>
      <c r="L221" s="1"/>
      <c r="M221" s="1"/>
      <c r="N221" s="4"/>
      <c r="O221" s="1"/>
      <c r="P221" s="1"/>
      <c r="Q221" s="1"/>
    </row>
    <row r="222" spans="2:17">
      <c r="B222" s="1"/>
      <c r="C222" s="1"/>
      <c r="D222" s="1"/>
      <c r="E222" s="1"/>
      <c r="F222" s="1"/>
      <c r="G222" s="4"/>
      <c r="H222" s="1"/>
      <c r="I222" s="1"/>
      <c r="J222" s="4"/>
      <c r="K222" s="1"/>
      <c r="L222" s="1"/>
      <c r="M222" s="1"/>
      <c r="N222" s="4"/>
      <c r="O222" s="1"/>
      <c r="P222" s="1"/>
      <c r="Q222" s="1"/>
    </row>
    <row r="223" spans="2:17">
      <c r="B223" s="1"/>
      <c r="C223" s="1"/>
      <c r="D223" s="1"/>
      <c r="E223" s="1"/>
      <c r="F223" s="1"/>
      <c r="G223" s="4"/>
      <c r="H223" s="1"/>
      <c r="I223" s="1"/>
      <c r="J223" s="4"/>
      <c r="K223" s="1"/>
      <c r="L223" s="1"/>
      <c r="M223" s="1"/>
      <c r="N223" s="4"/>
      <c r="O223" s="1"/>
      <c r="P223" s="1"/>
      <c r="Q223" s="1"/>
    </row>
    <row r="224" spans="2:17">
      <c r="B224" s="1"/>
      <c r="C224" s="1"/>
      <c r="D224" s="1"/>
      <c r="E224" s="1"/>
      <c r="F224" s="1"/>
      <c r="G224" s="4"/>
      <c r="H224" s="1"/>
      <c r="I224" s="1"/>
      <c r="J224" s="4"/>
      <c r="K224" s="1"/>
      <c r="L224" s="1"/>
      <c r="M224" s="1"/>
      <c r="N224" s="4"/>
      <c r="O224" s="1"/>
      <c r="P224" s="1"/>
      <c r="Q224" s="1"/>
    </row>
    <row r="225" spans="2:17">
      <c r="B225" s="1"/>
      <c r="C225" s="1"/>
      <c r="D225" s="1"/>
      <c r="E225" s="1"/>
      <c r="F225" s="1"/>
      <c r="G225" s="4"/>
      <c r="H225" s="1"/>
      <c r="I225" s="1"/>
      <c r="J225" s="4"/>
      <c r="K225" s="1"/>
      <c r="L225" s="1"/>
      <c r="M225" s="1"/>
      <c r="N225" s="4"/>
      <c r="O225" s="1"/>
      <c r="P225" s="1"/>
      <c r="Q225" s="1"/>
    </row>
    <row r="226" spans="2:17">
      <c r="B226" s="1"/>
      <c r="C226" s="1"/>
      <c r="D226" s="1"/>
      <c r="E226" s="1"/>
      <c r="F226" s="1"/>
      <c r="G226" s="4"/>
      <c r="H226" s="1"/>
      <c r="I226" s="1"/>
      <c r="J226" s="4"/>
      <c r="K226" s="1"/>
      <c r="L226" s="1"/>
      <c r="M226" s="1"/>
      <c r="N226" s="4"/>
      <c r="O226" s="1"/>
      <c r="P226" s="1"/>
      <c r="Q226" s="1"/>
    </row>
    <row r="227" spans="2:17">
      <c r="B227" s="1"/>
      <c r="C227" s="1"/>
      <c r="D227" s="1"/>
      <c r="E227" s="1"/>
      <c r="F227" s="1"/>
      <c r="G227" s="4"/>
      <c r="H227" s="1"/>
      <c r="I227" s="1"/>
      <c r="J227" s="4"/>
      <c r="K227" s="1"/>
      <c r="L227" s="1"/>
      <c r="M227" s="1"/>
      <c r="N227" s="4"/>
      <c r="O227" s="1"/>
      <c r="P227" s="1"/>
      <c r="Q227" s="1"/>
    </row>
    <row r="228" spans="2:17">
      <c r="B228" s="1"/>
      <c r="C228" s="1"/>
      <c r="D228" s="1"/>
      <c r="E228" s="1"/>
      <c r="F228" s="1"/>
      <c r="G228" s="4"/>
      <c r="H228" s="1"/>
      <c r="I228" s="1"/>
      <c r="J228" s="4"/>
      <c r="K228" s="1"/>
      <c r="L228" s="1"/>
      <c r="N228" s="5"/>
    </row>
    <row r="229" spans="2:17">
      <c r="B229" s="1"/>
      <c r="C229" s="1"/>
      <c r="D229" s="1"/>
      <c r="E229" s="1"/>
      <c r="F229" s="1"/>
      <c r="G229" s="4"/>
      <c r="H229" s="1"/>
      <c r="I229" s="1"/>
      <c r="J229" s="4"/>
      <c r="K229" s="1"/>
      <c r="L229" s="1"/>
      <c r="N229" s="5"/>
    </row>
    <row r="230" spans="2:17">
      <c r="B230" s="1"/>
      <c r="C230" s="1"/>
      <c r="D230" s="1"/>
      <c r="E230" s="1"/>
      <c r="F230" s="1"/>
      <c r="G230" s="4"/>
      <c r="H230" s="1"/>
      <c r="I230" s="1"/>
      <c r="J230" s="4"/>
      <c r="K230" s="1"/>
      <c r="L230" s="1"/>
      <c r="N230" s="5"/>
    </row>
    <row r="231" spans="2:17">
      <c r="B231" s="1"/>
      <c r="C231" s="1"/>
      <c r="D231" s="1"/>
      <c r="E231" s="1"/>
      <c r="F231" s="1"/>
      <c r="G231" s="4"/>
      <c r="H231" s="1"/>
      <c r="I231" s="1"/>
      <c r="J231" s="4"/>
      <c r="K231" s="1"/>
      <c r="L231" s="1"/>
      <c r="N231" s="5"/>
    </row>
    <row r="232" spans="2:17">
      <c r="B232" s="1"/>
      <c r="C232" s="1"/>
      <c r="D232" s="1"/>
      <c r="E232" s="1"/>
      <c r="F232" s="1"/>
      <c r="G232" s="4"/>
      <c r="H232" s="1"/>
      <c r="I232" s="1"/>
      <c r="J232" s="4"/>
      <c r="K232" s="1"/>
      <c r="L232" s="1"/>
      <c r="N232" s="5"/>
    </row>
    <row r="233" spans="2:17">
      <c r="B233" s="1"/>
      <c r="C233" s="1"/>
      <c r="D233" s="1"/>
      <c r="E233" s="1"/>
      <c r="F233" s="1"/>
      <c r="G233" s="4"/>
      <c r="H233" s="1"/>
      <c r="I233" s="1"/>
      <c r="J233" s="4"/>
      <c r="K233" s="1"/>
      <c r="L233" s="1"/>
      <c r="N233" s="5"/>
    </row>
    <row r="234" spans="2:17">
      <c r="G234" s="5"/>
      <c r="J234" s="5"/>
      <c r="L234" s="1"/>
      <c r="N234" s="5"/>
    </row>
    <row r="235" spans="2:17">
      <c r="G235" s="5"/>
      <c r="J235" s="5"/>
      <c r="N235" s="5"/>
    </row>
    <row r="236" spans="2:17">
      <c r="G236" s="5"/>
      <c r="J236" s="5"/>
      <c r="N236" s="5"/>
    </row>
    <row r="237" spans="2:17">
      <c r="G237" s="5"/>
      <c r="J237" s="5"/>
      <c r="N237" s="5"/>
    </row>
    <row r="238" spans="2:17">
      <c r="G238" s="5"/>
      <c r="J238" s="5"/>
      <c r="N238" s="5"/>
    </row>
    <row r="239" spans="2:17">
      <c r="G239" s="5"/>
      <c r="J239" s="5"/>
      <c r="N239" s="5"/>
    </row>
    <row r="240" spans="2:17">
      <c r="G240" s="5"/>
      <c r="J240" s="5"/>
      <c r="N240" s="5"/>
    </row>
    <row r="241" spans="7:14">
      <c r="G241" s="5"/>
      <c r="J241" s="5"/>
      <c r="N241" s="5"/>
    </row>
    <row r="242" spans="7:14">
      <c r="G242" s="5"/>
      <c r="J242" s="5"/>
      <c r="N242" s="5"/>
    </row>
    <row r="243" spans="7:14">
      <c r="G243" s="5"/>
      <c r="J243" s="5"/>
      <c r="N243" s="5"/>
    </row>
    <row r="244" spans="7:14">
      <c r="G244" s="5"/>
      <c r="J244" s="5"/>
      <c r="N244" s="5"/>
    </row>
    <row r="245" spans="7:14">
      <c r="G245" s="5"/>
      <c r="J245" s="5"/>
      <c r="N245" s="5"/>
    </row>
    <row r="246" spans="7:14">
      <c r="G246" s="5"/>
      <c r="J246" s="5"/>
      <c r="N246" s="5"/>
    </row>
    <row r="247" spans="7:14">
      <c r="G247" s="5"/>
      <c r="J247" s="5"/>
      <c r="N247" s="5"/>
    </row>
    <row r="248" spans="7:14">
      <c r="G248" s="5"/>
      <c r="J248" s="5"/>
      <c r="N248" s="5"/>
    </row>
    <row r="249" spans="7:14">
      <c r="G249" s="5"/>
      <c r="J249" s="5"/>
      <c r="N249" s="5"/>
    </row>
    <row r="250" spans="7:14">
      <c r="G250" s="5"/>
      <c r="J250" s="5"/>
      <c r="N250" s="5"/>
    </row>
    <row r="251" spans="7:14">
      <c r="G251" s="5"/>
      <c r="J251" s="5"/>
      <c r="N251" s="5"/>
    </row>
    <row r="252" spans="7:14">
      <c r="G252" s="5"/>
      <c r="J252" s="5"/>
      <c r="N252" s="5"/>
    </row>
    <row r="253" spans="7:14">
      <c r="G253" s="5"/>
      <c r="J253" s="5"/>
      <c r="N253" s="5"/>
    </row>
    <row r="254" spans="7:14">
      <c r="G254" s="5"/>
      <c r="J254" s="5"/>
      <c r="N254" s="5"/>
    </row>
    <row r="255" spans="7:14">
      <c r="G255" s="5"/>
      <c r="J255" s="5"/>
      <c r="N255" s="5"/>
    </row>
    <row r="256" spans="7:14">
      <c r="G256" s="5"/>
      <c r="J256" s="5"/>
    </row>
    <row r="257" spans="7:10">
      <c r="G257" s="5"/>
      <c r="J257" s="5"/>
    </row>
    <row r="258" spans="7:10">
      <c r="G258" s="5"/>
      <c r="J258" s="5"/>
    </row>
    <row r="259" spans="7:10">
      <c r="G259" s="5"/>
      <c r="J259" s="5"/>
    </row>
    <row r="260" spans="7:10">
      <c r="G260" s="5"/>
      <c r="J260" s="5"/>
    </row>
    <row r="261" spans="7:10">
      <c r="G261" s="5"/>
      <c r="J261" s="5"/>
    </row>
  </sheetData>
  <sheetProtection selectLockedCells="1"/>
  <mergeCells count="25">
    <mergeCell ref="Q49:Q50"/>
    <mergeCell ref="A2:A58"/>
    <mergeCell ref="M54:P55"/>
    <mergeCell ref="M57:Q58"/>
    <mergeCell ref="C47:C56"/>
    <mergeCell ref="C27:C45"/>
    <mergeCell ref="C4:C24"/>
    <mergeCell ref="M56:Q56"/>
    <mergeCell ref="M51:Q52"/>
    <mergeCell ref="N47:P47"/>
    <mergeCell ref="M49:M50"/>
    <mergeCell ref="N49:P50"/>
    <mergeCell ref="N48:P48"/>
    <mergeCell ref="N45:P45"/>
    <mergeCell ref="N46:P46"/>
    <mergeCell ref="M43:M44"/>
    <mergeCell ref="N43:P44"/>
    <mergeCell ref="Q43:Q44"/>
    <mergeCell ref="B1:Q1"/>
    <mergeCell ref="M2:Q2"/>
    <mergeCell ref="C2:G2"/>
    <mergeCell ref="M25:Q25"/>
    <mergeCell ref="C25:G25"/>
    <mergeCell ref="H25:K25"/>
    <mergeCell ref="H2:K2"/>
  </mergeCells>
  <phoneticPr fontId="4"/>
  <printOptions horizontalCentered="1" verticalCentered="1"/>
  <pageMargins left="0" right="0" top="0" bottom="0" header="0" footer="0"/>
  <pageSetup paperSize="9" scale="93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オーダーシート</vt:lpstr>
      <vt:lpstr>オーダーシート!Print_Area</vt:lpstr>
    </vt:vector>
  </TitlesOfParts>
  <Company>楽天堂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Takashima</dc:creator>
  <cp:lastModifiedBy>一登 高島</cp:lastModifiedBy>
  <cp:lastPrinted>2024-04-16T04:26:08Z</cp:lastPrinted>
  <dcterms:created xsi:type="dcterms:W3CDTF">1999-09-01T04:10:33Z</dcterms:created>
  <dcterms:modified xsi:type="dcterms:W3CDTF">2024-04-16T04:27:06Z</dcterms:modified>
</cp:coreProperties>
</file>